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法人本部" sheetId="1" r:id="rId1"/>
    <sheet name="交流センター" sheetId="2" r:id="rId2"/>
    <sheet name="情報センター" sheetId="3" r:id="rId3"/>
    <sheet name="法人本部_x000a_(公益事業)" sheetId="4" r:id="rId4"/>
  </sheets>
  <calcPr calcId="145621" calcMode="manual"/>
</workbook>
</file>

<file path=xl/calcChain.xml><?xml version="1.0" encoding="utf-8"?>
<calcChain xmlns="http://schemas.openxmlformats.org/spreadsheetml/2006/main">
  <c r="H38" i="4" l="1"/>
  <c r="I37" i="4"/>
  <c r="I36" i="4"/>
  <c r="I35" i="4"/>
  <c r="I34" i="4"/>
  <c r="I33" i="4"/>
  <c r="E33" i="4"/>
  <c r="I32" i="4"/>
  <c r="E32" i="4"/>
  <c r="H31" i="4"/>
  <c r="G31" i="4"/>
  <c r="I31" i="4" s="1"/>
  <c r="E31" i="4"/>
  <c r="I30" i="4"/>
  <c r="E30" i="4"/>
  <c r="I29" i="4"/>
  <c r="E29" i="4"/>
  <c r="H28" i="4"/>
  <c r="G28" i="4"/>
  <c r="G38" i="4" s="1"/>
  <c r="I38" i="4" s="1"/>
  <c r="E28" i="4"/>
  <c r="D27" i="4"/>
  <c r="C27" i="4"/>
  <c r="E27" i="4" s="1"/>
  <c r="E26" i="4"/>
  <c r="I25" i="4"/>
  <c r="D25" i="4"/>
  <c r="D24" i="4" s="1"/>
  <c r="C25" i="4"/>
  <c r="E25" i="4" s="1"/>
  <c r="H24" i="4"/>
  <c r="H26" i="4" s="1"/>
  <c r="H39" i="4" s="1"/>
  <c r="G24" i="4"/>
  <c r="I24" i="4" s="1"/>
  <c r="E23" i="4"/>
  <c r="E22" i="4"/>
  <c r="E21" i="4"/>
  <c r="E20" i="4"/>
  <c r="D19" i="4"/>
  <c r="E19" i="4" s="1"/>
  <c r="C19" i="4"/>
  <c r="I18" i="4"/>
  <c r="E18" i="4"/>
  <c r="I17" i="4"/>
  <c r="E17" i="4"/>
  <c r="I16" i="4"/>
  <c r="E16" i="4"/>
  <c r="I15" i="4"/>
  <c r="E15" i="4"/>
  <c r="H14" i="4"/>
  <c r="G14" i="4"/>
  <c r="I14" i="4" s="1"/>
  <c r="E14" i="4"/>
  <c r="I13" i="4"/>
  <c r="E13" i="4"/>
  <c r="I12" i="4"/>
  <c r="E12" i="4"/>
  <c r="H11" i="4"/>
  <c r="G11" i="4"/>
  <c r="I11" i="4" s="1"/>
  <c r="E11" i="4"/>
  <c r="I10" i="4"/>
  <c r="D10" i="4"/>
  <c r="C10" i="4"/>
  <c r="E10" i="4" s="1"/>
  <c r="I9" i="4"/>
  <c r="E9" i="4"/>
  <c r="I8" i="4"/>
  <c r="H8" i="4"/>
  <c r="G8" i="4"/>
  <c r="D8" i="4"/>
  <c r="D7" i="4" s="1"/>
  <c r="D39" i="4" s="1"/>
  <c r="C8" i="4"/>
  <c r="E8" i="4" s="1"/>
  <c r="H7" i="4"/>
  <c r="G7" i="4"/>
  <c r="I7" i="4" s="1"/>
  <c r="C7" i="4"/>
  <c r="G38" i="3"/>
  <c r="I37" i="3"/>
  <c r="I36" i="3"/>
  <c r="I35" i="3"/>
  <c r="I34" i="3"/>
  <c r="I33" i="3"/>
  <c r="E33" i="3"/>
  <c r="I32" i="3"/>
  <c r="E32" i="3"/>
  <c r="H31" i="3"/>
  <c r="G31" i="3"/>
  <c r="I31" i="3" s="1"/>
  <c r="E31" i="3"/>
  <c r="I30" i="3"/>
  <c r="E30" i="3"/>
  <c r="I29" i="3"/>
  <c r="E29" i="3"/>
  <c r="H28" i="3"/>
  <c r="H38" i="3" s="1"/>
  <c r="G28" i="3"/>
  <c r="I28" i="3" s="1"/>
  <c r="E28" i="3"/>
  <c r="D27" i="3"/>
  <c r="C27" i="3"/>
  <c r="E27" i="3" s="1"/>
  <c r="E26" i="3"/>
  <c r="I25" i="3"/>
  <c r="D25" i="3"/>
  <c r="C25" i="3"/>
  <c r="E25" i="3" s="1"/>
  <c r="I24" i="3"/>
  <c r="H24" i="3"/>
  <c r="G24" i="3"/>
  <c r="G26" i="3" s="1"/>
  <c r="D24" i="3"/>
  <c r="E23" i="3"/>
  <c r="E22" i="3"/>
  <c r="E21" i="3"/>
  <c r="E20" i="3"/>
  <c r="D19" i="3"/>
  <c r="C19" i="3"/>
  <c r="E19" i="3" s="1"/>
  <c r="I18" i="3"/>
  <c r="E18" i="3"/>
  <c r="I17" i="3"/>
  <c r="E17" i="3"/>
  <c r="I16" i="3"/>
  <c r="E16" i="3"/>
  <c r="I15" i="3"/>
  <c r="E15" i="3"/>
  <c r="H14" i="3"/>
  <c r="G14" i="3"/>
  <c r="I14" i="3" s="1"/>
  <c r="E14" i="3"/>
  <c r="I13" i="3"/>
  <c r="E13" i="3"/>
  <c r="I12" i="3"/>
  <c r="E12" i="3"/>
  <c r="H11" i="3"/>
  <c r="G11" i="3"/>
  <c r="I11" i="3" s="1"/>
  <c r="E11" i="3"/>
  <c r="I10" i="3"/>
  <c r="D10" i="3"/>
  <c r="C10" i="3"/>
  <c r="E10" i="3" s="1"/>
  <c r="I9" i="3"/>
  <c r="E9" i="3"/>
  <c r="H8" i="3"/>
  <c r="H7" i="3" s="1"/>
  <c r="H26" i="3" s="1"/>
  <c r="H39" i="3" s="1"/>
  <c r="G8" i="3"/>
  <c r="D8" i="3"/>
  <c r="D7" i="3" s="1"/>
  <c r="D39" i="3" s="1"/>
  <c r="C8" i="3"/>
  <c r="E8" i="3" s="1"/>
  <c r="G7" i="3"/>
  <c r="H38" i="2"/>
  <c r="I37" i="2"/>
  <c r="I36" i="2"/>
  <c r="I35" i="2"/>
  <c r="I34" i="2"/>
  <c r="I33" i="2"/>
  <c r="E33" i="2"/>
  <c r="I32" i="2"/>
  <c r="E32" i="2"/>
  <c r="I31" i="2"/>
  <c r="H31" i="2"/>
  <c r="G31" i="2"/>
  <c r="E31" i="2"/>
  <c r="I30" i="2"/>
  <c r="E30" i="2"/>
  <c r="I29" i="2"/>
  <c r="E29" i="2"/>
  <c r="I28" i="2"/>
  <c r="H28" i="2"/>
  <c r="G28" i="2"/>
  <c r="G38" i="2" s="1"/>
  <c r="I38" i="2" s="1"/>
  <c r="E28" i="2"/>
  <c r="E27" i="2"/>
  <c r="D27" i="2"/>
  <c r="C27" i="2"/>
  <c r="E26" i="2"/>
  <c r="I25" i="2"/>
  <c r="E25" i="2"/>
  <c r="D25" i="2"/>
  <c r="C25" i="2"/>
  <c r="H24" i="2"/>
  <c r="G24" i="2"/>
  <c r="I24" i="2" s="1"/>
  <c r="D24" i="2"/>
  <c r="C24" i="2"/>
  <c r="E24" i="2" s="1"/>
  <c r="E23" i="2"/>
  <c r="E22" i="2"/>
  <c r="E21" i="2"/>
  <c r="E20" i="2"/>
  <c r="D19" i="2"/>
  <c r="C19" i="2"/>
  <c r="E19" i="2" s="1"/>
  <c r="I18" i="2"/>
  <c r="E18" i="2"/>
  <c r="I17" i="2"/>
  <c r="E17" i="2"/>
  <c r="I16" i="2"/>
  <c r="E16" i="2"/>
  <c r="I15" i="2"/>
  <c r="E15" i="2"/>
  <c r="H14" i="2"/>
  <c r="G14" i="2"/>
  <c r="I14" i="2" s="1"/>
  <c r="E14" i="2"/>
  <c r="I13" i="2"/>
  <c r="E13" i="2"/>
  <c r="I12" i="2"/>
  <c r="E12" i="2"/>
  <c r="H11" i="2"/>
  <c r="G11" i="2"/>
  <c r="I11" i="2" s="1"/>
  <c r="E11" i="2"/>
  <c r="I10" i="2"/>
  <c r="D10" i="2"/>
  <c r="C10" i="2"/>
  <c r="E10" i="2" s="1"/>
  <c r="I9" i="2"/>
  <c r="E9" i="2"/>
  <c r="I8" i="2"/>
  <c r="H8" i="2"/>
  <c r="H7" i="2" s="1"/>
  <c r="H26" i="2" s="1"/>
  <c r="H39" i="2" s="1"/>
  <c r="G8" i="2"/>
  <c r="D8" i="2"/>
  <c r="D7" i="2" s="1"/>
  <c r="D39" i="2" s="1"/>
  <c r="C8" i="2"/>
  <c r="E8" i="2" s="1"/>
  <c r="G7" i="2"/>
  <c r="G26" i="2" s="1"/>
  <c r="G38" i="1"/>
  <c r="I37" i="1"/>
  <c r="I36" i="1"/>
  <c r="I35" i="1"/>
  <c r="I34" i="1"/>
  <c r="I33" i="1"/>
  <c r="E33" i="1"/>
  <c r="I32" i="1"/>
  <c r="E32" i="1"/>
  <c r="H31" i="1"/>
  <c r="G31" i="1"/>
  <c r="I31" i="1" s="1"/>
  <c r="E31" i="1"/>
  <c r="I30" i="1"/>
  <c r="E30" i="1"/>
  <c r="I29" i="1"/>
  <c r="E29" i="1"/>
  <c r="H28" i="1"/>
  <c r="H38" i="1" s="1"/>
  <c r="G28" i="1"/>
  <c r="I28" i="1" s="1"/>
  <c r="E28" i="1"/>
  <c r="D27" i="1"/>
  <c r="C27" i="1"/>
  <c r="E27" i="1" s="1"/>
  <c r="E26" i="1"/>
  <c r="I25" i="1"/>
  <c r="D25" i="1"/>
  <c r="C25" i="1"/>
  <c r="E25" i="1" s="1"/>
  <c r="I24" i="1"/>
  <c r="H24" i="1"/>
  <c r="G24" i="1"/>
  <c r="G26" i="1" s="1"/>
  <c r="D24" i="1"/>
  <c r="E23" i="1"/>
  <c r="E22" i="1"/>
  <c r="E21" i="1"/>
  <c r="E20" i="1"/>
  <c r="D19" i="1"/>
  <c r="C19" i="1"/>
  <c r="E19" i="1" s="1"/>
  <c r="I18" i="1"/>
  <c r="E18" i="1"/>
  <c r="I17" i="1"/>
  <c r="E17" i="1"/>
  <c r="I16" i="1"/>
  <c r="E16" i="1"/>
  <c r="I15" i="1"/>
  <c r="E15" i="1"/>
  <c r="H14" i="1"/>
  <c r="G14" i="1"/>
  <c r="I14" i="1" s="1"/>
  <c r="E14" i="1"/>
  <c r="I13" i="1"/>
  <c r="E13" i="1"/>
  <c r="I12" i="1"/>
  <c r="E12" i="1"/>
  <c r="H11" i="1"/>
  <c r="G11" i="1"/>
  <c r="I11" i="1" s="1"/>
  <c r="E11" i="1"/>
  <c r="I10" i="1"/>
  <c r="D10" i="1"/>
  <c r="C10" i="1"/>
  <c r="E10" i="1" s="1"/>
  <c r="I9" i="1"/>
  <c r="E9" i="1"/>
  <c r="H8" i="1"/>
  <c r="I8" i="1" s="1"/>
  <c r="G8" i="1"/>
  <c r="D8" i="1"/>
  <c r="D7" i="1" s="1"/>
  <c r="D39" i="1" s="1"/>
  <c r="C8" i="1"/>
  <c r="E8" i="1" s="1"/>
  <c r="G7" i="1"/>
  <c r="G39" i="3" l="1"/>
  <c r="I39" i="3" s="1"/>
  <c r="I26" i="3"/>
  <c r="E7" i="4"/>
  <c r="I26" i="1"/>
  <c r="G39" i="1"/>
  <c r="G39" i="2"/>
  <c r="I39" i="2" s="1"/>
  <c r="I26" i="2"/>
  <c r="I7" i="3"/>
  <c r="I38" i="1"/>
  <c r="I38" i="3"/>
  <c r="C7" i="1"/>
  <c r="H7" i="1"/>
  <c r="H26" i="1" s="1"/>
  <c r="H39" i="1" s="1"/>
  <c r="I7" i="2"/>
  <c r="C24" i="1"/>
  <c r="E24" i="1" s="1"/>
  <c r="I8" i="3"/>
  <c r="G26" i="4"/>
  <c r="C7" i="3"/>
  <c r="C24" i="4"/>
  <c r="I28" i="4"/>
  <c r="C7" i="2"/>
  <c r="C24" i="3"/>
  <c r="E24" i="3" s="1"/>
  <c r="E7" i="1" l="1"/>
  <c r="C39" i="1"/>
  <c r="E39" i="1" s="1"/>
  <c r="C39" i="4"/>
  <c r="E39" i="4" s="1"/>
  <c r="E24" i="4"/>
  <c r="C39" i="3"/>
  <c r="E39" i="3" s="1"/>
  <c r="E7" i="3"/>
  <c r="E7" i="2"/>
  <c r="C39" i="2"/>
  <c r="E39" i="2" s="1"/>
  <c r="I26" i="4"/>
  <c r="G39" i="4"/>
  <c r="I39" i="4" s="1"/>
  <c r="I7" i="1"/>
  <c r="I39" i="1"/>
</calcChain>
</file>

<file path=xl/sharedStrings.xml><?xml version="1.0" encoding="utf-8"?>
<sst xmlns="http://schemas.openxmlformats.org/spreadsheetml/2006/main" count="272" uniqueCount="71">
  <si>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</si>
  <si>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</si>
  <si>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</si>
  <si>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</si>
  <si>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</si>
  <si>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</si>
  <si>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</si>
  <si>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</si>
  <si>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</si>
  <si>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</si>
  <si>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</si>
  <si>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</si>
  <si>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</si>
  <si>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　現金</t>
  </si>
  <si>
    <t>　　社会福祉事業</t>
  </si>
  <si>
    <t>　　預金</t>
  </si>
  <si>
    <t>　　公益事業</t>
  </si>
  <si>
    <t>　　　法人本部</t>
  </si>
  <si>
    <t>　預り金</t>
  </si>
  <si>
    <t>　　　地域生活支援事業</t>
  </si>
  <si>
    <t>　　施設使用料金</t>
  </si>
  <si>
    <t>　　　盲ろう者向け通訳･介助員派遣事業</t>
  </si>
  <si>
    <t>　　その他</t>
  </si>
  <si>
    <t>　　　交流センター事業</t>
  </si>
  <si>
    <t>　職員預り金</t>
  </si>
  <si>
    <t>　　　喫茶事業</t>
  </si>
  <si>
    <t>　　社会保険</t>
  </si>
  <si>
    <t>　　　新潟ふれ愛プラザ一体管理事業</t>
  </si>
  <si>
    <t>　　所得税</t>
  </si>
  <si>
    <t>　　　情報センター事業</t>
  </si>
  <si>
    <t>　　退職積立</t>
  </si>
  <si>
    <t>　　　公益自主事業</t>
  </si>
  <si>
    <t>　事業未収金</t>
  </si>
  <si>
    <t>　立替金</t>
  </si>
  <si>
    <t>　前払金</t>
  </si>
  <si>
    <t>固定資産</t>
  </si>
  <si>
    <t>固定負債</t>
  </si>
  <si>
    <t>基本財産</t>
  </si>
  <si>
    <t>　退職給付引当金</t>
  </si>
  <si>
    <t>　定期預金</t>
  </si>
  <si>
    <t>負債の部合計</t>
  </si>
  <si>
    <t>その他の固定資産</t>
  </si>
  <si>
    <t>純資産の部</t>
  </si>
  <si>
    <t>　器具及び備品</t>
  </si>
  <si>
    <t>基本金</t>
  </si>
  <si>
    <t>　退職給付引当資産</t>
  </si>
  <si>
    <t>　第一号基本金</t>
  </si>
  <si>
    <t>　人件費積立預金</t>
  </si>
  <si>
    <t>国庫補助金等特別積立金</t>
  </si>
  <si>
    <t>　修繕積立預金</t>
  </si>
  <si>
    <t>その他の積立金</t>
  </si>
  <si>
    <t>　備品等購入積立預金</t>
  </si>
  <si>
    <t>　人件費積立金</t>
  </si>
  <si>
    <t>　運用財産積立預金</t>
  </si>
  <si>
    <t>　修繕積立金</t>
  </si>
  <si>
    <t>　備品等購入積立金</t>
  </si>
  <si>
    <t>　運用財産積立金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</si>
  <si>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</si>
  <si>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</si>
  <si>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</si>
  <si>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</si>
  <si>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</si>
  <si>
    <t>交流センター  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</si>
  <si>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</si>
  <si>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</si>
  <si>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</si>
  <si>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</si>
  <si>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情報センター  貸借対照表</t>
    <phoneticPr fontId="2"/>
  </si>
  <si>
    <t>法人本部
(公益事業)  貸借対照表</t>
    <phoneticPr fontId="2"/>
  </si>
  <si>
    <t>資産の部</t>
    <phoneticPr fontId="2"/>
  </si>
  <si>
    <t>負債の部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</si>
</sst>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 ht="14.25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+C8+C19+C22+C23</f>
        <v>35019050</v>
      </c>
      <c r="D7" s="9">
        <f>+D8+D19+D22+D23</f>
        <v>32114328</v>
      </c>
      <c r="E7" s="9">
        <f>C7-D7</f>
        <v>2904722</v>
      </c>
      <c r="F7" s="8" t="s">
        <v>10</v>
      </c>
      <c r="G7" s="9">
        <f>+G8+G11+G14</f>
        <v>4462236</v>
      </c>
      <c r="H7" s="9">
        <f>+H8+H11+H14</f>
        <v>5313512</v>
      </c>
      <c r="I7" s="9">
        <f>G7-H7</f>
        <v>-851276</v>
      </c>
    </row>
    <row r="8" spans="1:9" ht="14.25">
      <c r="A8" s="1"/>
      <c r="B8" s="10" t="s">
        <v>11</v>
      </c>
      <c r="C8" s="11">
        <f>+C9+C10</f>
        <v>33141765</v>
      </c>
      <c r="D8" s="11">
        <f>+D9+D10</f>
        <v>30280871</v>
      </c>
      <c r="E8" s="11">
        <f t="shared" ref="E8:E39" si="0">C8-D8</f>
        <v>2860894</v>
      </c>
      <c r="F8" s="12" t="s">
        <v>12</v>
      </c>
      <c r="G8" s="13">
        <f>+G9+G10</f>
        <v>2982730</v>
      </c>
      <c r="H8" s="13">
        <f>+H9+H10</f>
        <v>3493438</v>
      </c>
      <c r="I8" s="13">
        <f t="shared" ref="I8:I39" si="1">G8-H8</f>
        <v>-510708</v>
      </c>
    </row>
    <row r="9" spans="1:9" ht="14.25">
      <c r="A9" s="1"/>
      <c r="B9" s="12" t="s">
        <v>13</v>
      </c>
      <c r="C9" s="13">
        <v>5000</v>
      </c>
      <c r="D9" s="13">
        <v>5000</v>
      </c>
      <c r="E9" s="13">
        <f t="shared" si="0"/>
        <v>0</v>
      </c>
      <c r="F9" s="12" t="s">
        <v>14</v>
      </c>
      <c r="G9" s="13">
        <v>2982730</v>
      </c>
      <c r="H9" s="13">
        <v>3493438</v>
      </c>
      <c r="I9" s="13">
        <f t="shared" si="1"/>
        <v>-510708</v>
      </c>
    </row>
    <row r="10" spans="1:9" ht="14.25">
      <c r="A10" s="1"/>
      <c r="B10" s="12" t="s">
        <v>15</v>
      </c>
      <c r="C10" s="13">
        <f>+C11+C12+C13+C14+C15+C16+C17+C18</f>
        <v>33136765</v>
      </c>
      <c r="D10" s="13">
        <f>+D11+D12+D13+D14+D15+D16+D17+D18</f>
        <v>30275871</v>
      </c>
      <c r="E10" s="13">
        <f t="shared" si="0"/>
        <v>2860894</v>
      </c>
      <c r="F10" s="12" t="s">
        <v>16</v>
      </c>
      <c r="G10" s="13"/>
      <c r="H10" s="13"/>
      <c r="I10" s="13">
        <f t="shared" si="1"/>
        <v>0</v>
      </c>
    </row>
    <row r="11" spans="1:9" ht="14.25">
      <c r="A11" s="1"/>
      <c r="B11" s="12" t="s">
        <v>17</v>
      </c>
      <c r="C11" s="13">
        <v>30617946</v>
      </c>
      <c r="D11" s="13">
        <v>27476808</v>
      </c>
      <c r="E11" s="13">
        <f t="shared" si="0"/>
        <v>3141138</v>
      </c>
      <c r="F11" s="12" t="s">
        <v>18</v>
      </c>
      <c r="G11" s="13">
        <f>+G12+G13</f>
        <v>6000</v>
      </c>
      <c r="H11" s="13">
        <f>+H12+H13</f>
        <v>9000</v>
      </c>
      <c r="I11" s="13">
        <f t="shared" si="1"/>
        <v>-3000</v>
      </c>
    </row>
    <row r="12" spans="1:9" ht="14.25">
      <c r="A12" s="1"/>
      <c r="B12" s="12" t="s">
        <v>19</v>
      </c>
      <c r="C12" s="13">
        <v>518498</v>
      </c>
      <c r="D12" s="13">
        <v>375841</v>
      </c>
      <c r="E12" s="13">
        <f t="shared" si="0"/>
        <v>142657</v>
      </c>
      <c r="F12" s="12" t="s">
        <v>20</v>
      </c>
      <c r="G12" s="13"/>
      <c r="H12" s="13"/>
      <c r="I12" s="13">
        <f t="shared" si="1"/>
        <v>0</v>
      </c>
    </row>
    <row r="13" spans="1:9" ht="14.25">
      <c r="A13" s="1"/>
      <c r="B13" s="12" t="s">
        <v>21</v>
      </c>
      <c r="C13" s="13">
        <v>2000321</v>
      </c>
      <c r="D13" s="13">
        <v>2423222</v>
      </c>
      <c r="E13" s="13">
        <f t="shared" si="0"/>
        <v>-422901</v>
      </c>
      <c r="F13" s="12" t="s">
        <v>22</v>
      </c>
      <c r="G13" s="13">
        <v>6000</v>
      </c>
      <c r="H13" s="13">
        <v>9000</v>
      </c>
      <c r="I13" s="13">
        <f t="shared" si="1"/>
        <v>-3000</v>
      </c>
    </row>
    <row r="14" spans="1:9" ht="14.25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>
        <f>+G15+G16+G17+G18</f>
        <v>1473506</v>
      </c>
      <c r="H14" s="13">
        <f>+H15+H16+H17+H18</f>
        <v>1811074</v>
      </c>
      <c r="I14" s="13">
        <f t="shared" si="1"/>
        <v>-337568</v>
      </c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1454006</v>
      </c>
      <c r="H15" s="13">
        <v>1797234</v>
      </c>
      <c r="I15" s="13">
        <f t="shared" si="1"/>
        <v>-343228</v>
      </c>
    </row>
    <row r="16" spans="1:9" ht="14.25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>
        <v>4840</v>
      </c>
      <c r="I16" s="13">
        <f t="shared" si="1"/>
        <v>-4840</v>
      </c>
    </row>
    <row r="17" spans="1:9" ht="14.25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>
        <v>19500</v>
      </c>
      <c r="H17" s="13">
        <v>9000</v>
      </c>
      <c r="I17" s="13">
        <f t="shared" si="1"/>
        <v>10500</v>
      </c>
    </row>
    <row r="18" spans="1:9" ht="14.25">
      <c r="A18" s="1"/>
      <c r="B18" s="12" t="s">
        <v>31</v>
      </c>
      <c r="C18" s="13"/>
      <c r="D18" s="13"/>
      <c r="E18" s="13">
        <f t="shared" si="0"/>
        <v>0</v>
      </c>
      <c r="F18" s="12" t="s">
        <v>22</v>
      </c>
      <c r="G18" s="13"/>
      <c r="H18" s="13"/>
      <c r="I18" s="13">
        <f t="shared" si="1"/>
        <v>0</v>
      </c>
    </row>
    <row r="19" spans="1:9" ht="14.25">
      <c r="A19" s="1"/>
      <c r="B19" s="12" t="s">
        <v>32</v>
      </c>
      <c r="C19" s="13">
        <f>+C20+C21</f>
        <v>1801285</v>
      </c>
      <c r="D19" s="13">
        <f>+D20+D21</f>
        <v>1759157</v>
      </c>
      <c r="E19" s="13">
        <f t="shared" si="0"/>
        <v>42128</v>
      </c>
      <c r="F19" s="12"/>
      <c r="G19" s="13"/>
      <c r="H19" s="13"/>
      <c r="I19" s="13"/>
    </row>
    <row r="20" spans="1:9" ht="14.25">
      <c r="A20" s="1"/>
      <c r="B20" s="12" t="s">
        <v>14</v>
      </c>
      <c r="C20" s="13">
        <v>1801285</v>
      </c>
      <c r="D20" s="13">
        <v>1759157</v>
      </c>
      <c r="E20" s="13">
        <f t="shared" si="0"/>
        <v>42128</v>
      </c>
      <c r="F20" s="12"/>
      <c r="G20" s="13"/>
      <c r="H20" s="13"/>
      <c r="I20" s="13"/>
    </row>
    <row r="21" spans="1:9" ht="14.25">
      <c r="A21" s="1"/>
      <c r="B21" s="12" t="s">
        <v>16</v>
      </c>
      <c r="C21" s="13"/>
      <c r="D21" s="13"/>
      <c r="E21" s="13">
        <f t="shared" si="0"/>
        <v>0</v>
      </c>
      <c r="F21" s="12"/>
      <c r="G21" s="13"/>
      <c r="H21" s="13"/>
      <c r="I21" s="13"/>
    </row>
    <row r="22" spans="1:9" ht="14.25">
      <c r="A22" s="1"/>
      <c r="B22" s="12" t="s">
        <v>33</v>
      </c>
      <c r="C22" s="13">
        <v>1400</v>
      </c>
      <c r="D22" s="13">
        <v>2800</v>
      </c>
      <c r="E22" s="13">
        <f t="shared" si="0"/>
        <v>-1400</v>
      </c>
      <c r="F22" s="12"/>
      <c r="G22" s="13"/>
      <c r="H22" s="13"/>
      <c r="I22" s="13"/>
    </row>
    <row r="23" spans="1:9" ht="14.25">
      <c r="A23" s="1"/>
      <c r="B23" s="12" t="s">
        <v>34</v>
      </c>
      <c r="C23" s="13">
        <v>74600</v>
      </c>
      <c r="D23" s="13">
        <v>71500</v>
      </c>
      <c r="E23" s="13">
        <f t="shared" si="0"/>
        <v>3100</v>
      </c>
      <c r="F23" s="12"/>
      <c r="G23" s="13"/>
      <c r="H23" s="13"/>
      <c r="I23" s="13"/>
    </row>
    <row r="24" spans="1:9" ht="14.25">
      <c r="A24" s="1"/>
      <c r="B24" s="8" t="s">
        <v>35</v>
      </c>
      <c r="C24" s="9">
        <f>+C25 +C27</f>
        <v>15614346</v>
      </c>
      <c r="D24" s="9">
        <f>+D25 +D27</f>
        <v>15001056</v>
      </c>
      <c r="E24" s="9">
        <f t="shared" si="0"/>
        <v>613290</v>
      </c>
      <c r="F24" s="8" t="s">
        <v>36</v>
      </c>
      <c r="G24" s="9">
        <f>+G25</f>
        <v>18000</v>
      </c>
      <c r="H24" s="9">
        <f>+H25</f>
        <v>0</v>
      </c>
      <c r="I24" s="9">
        <f t="shared" si="1"/>
        <v>18000</v>
      </c>
    </row>
    <row r="25" spans="1:9" ht="14.25">
      <c r="A25" s="1"/>
      <c r="B25" s="8" t="s">
        <v>37</v>
      </c>
      <c r="C25" s="9">
        <f>+C26</f>
        <v>10000000</v>
      </c>
      <c r="D25" s="9">
        <f>+D26</f>
        <v>10000000</v>
      </c>
      <c r="E25" s="9">
        <f t="shared" si="0"/>
        <v>0</v>
      </c>
      <c r="F25" s="12" t="s">
        <v>38</v>
      </c>
      <c r="G25" s="13">
        <v>18000</v>
      </c>
      <c r="H25" s="13"/>
      <c r="I25" s="13">
        <f t="shared" si="1"/>
        <v>18000</v>
      </c>
    </row>
    <row r="26" spans="1:9" ht="14.25">
      <c r="A26" s="1"/>
      <c r="B26" s="12" t="s">
        <v>39</v>
      </c>
      <c r="C26" s="13">
        <v>10000000</v>
      </c>
      <c r="D26" s="13">
        <v>10000000</v>
      </c>
      <c r="E26" s="13">
        <f t="shared" si="0"/>
        <v>0</v>
      </c>
      <c r="F26" s="8" t="s">
        <v>40</v>
      </c>
      <c r="G26" s="9">
        <f>+G7 +G24</f>
        <v>4480236</v>
      </c>
      <c r="H26" s="9">
        <f>+H7 +H24</f>
        <v>5313512</v>
      </c>
      <c r="I26" s="9">
        <f t="shared" si="1"/>
        <v>-833276</v>
      </c>
    </row>
    <row r="27" spans="1:9" ht="14.25">
      <c r="A27" s="1"/>
      <c r="B27" s="8" t="s">
        <v>41</v>
      </c>
      <c r="C27" s="9">
        <f>+C28+C29+C30+C31+C32+C33</f>
        <v>5614346</v>
      </c>
      <c r="D27" s="9">
        <f>+D28+D29+D30+D31+D32+D33</f>
        <v>5001056</v>
      </c>
      <c r="E27" s="9">
        <f t="shared" si="0"/>
        <v>613290</v>
      </c>
      <c r="F27" s="23" t="s">
        <v>42</v>
      </c>
      <c r="G27" s="24"/>
      <c r="H27" s="24"/>
      <c r="I27" s="25"/>
    </row>
    <row r="28" spans="1:9" ht="14.25">
      <c r="A28" s="1"/>
      <c r="B28" s="12" t="s">
        <v>43</v>
      </c>
      <c r="C28" s="13">
        <v>593342</v>
      </c>
      <c r="D28" s="13">
        <v>4</v>
      </c>
      <c r="E28" s="13">
        <f t="shared" si="0"/>
        <v>593338</v>
      </c>
      <c r="F28" s="10" t="s">
        <v>44</v>
      </c>
      <c r="G28" s="11">
        <f>+G29</f>
        <v>10000000</v>
      </c>
      <c r="H28" s="11">
        <f>+H29</f>
        <v>10000000</v>
      </c>
      <c r="I28" s="11">
        <f t="shared" si="1"/>
        <v>0</v>
      </c>
    </row>
    <row r="29" spans="1:9" ht="14.25">
      <c r="A29" s="1"/>
      <c r="B29" s="12" t="s">
        <v>45</v>
      </c>
      <c r="C29" s="13">
        <v>18000</v>
      </c>
      <c r="D29" s="13"/>
      <c r="E29" s="13">
        <f t="shared" si="0"/>
        <v>18000</v>
      </c>
      <c r="F29" s="12" t="s">
        <v>46</v>
      </c>
      <c r="G29" s="13">
        <v>10000000</v>
      </c>
      <c r="H29" s="13">
        <v>10000000</v>
      </c>
      <c r="I29" s="13">
        <f t="shared" si="1"/>
        <v>0</v>
      </c>
    </row>
    <row r="30" spans="1:9" ht="14.25">
      <c r="A30" s="1"/>
      <c r="B30" s="12" t="s">
        <v>47</v>
      </c>
      <c r="C30" s="13"/>
      <c r="D30" s="13"/>
      <c r="E30" s="13">
        <f t="shared" si="0"/>
        <v>0</v>
      </c>
      <c r="F30" s="12" t="s">
        <v>48</v>
      </c>
      <c r="G30" s="13">
        <v>377732</v>
      </c>
      <c r="H30" s="13"/>
      <c r="I30" s="13">
        <f t="shared" si="1"/>
        <v>377732</v>
      </c>
    </row>
    <row r="31" spans="1:9" ht="14.25">
      <c r="A31" s="1"/>
      <c r="B31" s="12" t="s">
        <v>49</v>
      </c>
      <c r="C31" s="13">
        <v>5003004</v>
      </c>
      <c r="D31" s="13">
        <v>5001052</v>
      </c>
      <c r="E31" s="13">
        <f t="shared" si="0"/>
        <v>1952</v>
      </c>
      <c r="F31" s="12" t="s">
        <v>50</v>
      </c>
      <c r="G31" s="13">
        <f>+G32+G33+G34+G35</f>
        <v>5003004</v>
      </c>
      <c r="H31" s="13">
        <f>+H32+H33+H34+H35</f>
        <v>5001052</v>
      </c>
      <c r="I31" s="13">
        <f t="shared" si="1"/>
        <v>1952</v>
      </c>
    </row>
    <row r="32" spans="1:9" ht="14.25">
      <c r="A32" s="1"/>
      <c r="B32" s="12" t="s">
        <v>51</v>
      </c>
      <c r="C32" s="13"/>
      <c r="D32" s="13"/>
      <c r="E32" s="13">
        <f t="shared" si="0"/>
        <v>0</v>
      </c>
      <c r="F32" s="12" t="s">
        <v>52</v>
      </c>
      <c r="G32" s="13"/>
      <c r="H32" s="13"/>
      <c r="I32" s="13">
        <f t="shared" si="1"/>
        <v>0</v>
      </c>
    </row>
    <row r="33" spans="1:9" ht="14.25">
      <c r="A33" s="1"/>
      <c r="B33" s="12" t="s">
        <v>53</v>
      </c>
      <c r="C33" s="13"/>
      <c r="D33" s="13"/>
      <c r="E33" s="13">
        <f t="shared" si="0"/>
        <v>0</v>
      </c>
      <c r="F33" s="12" t="s">
        <v>54</v>
      </c>
      <c r="G33" s="13">
        <v>5003004</v>
      </c>
      <c r="H33" s="13">
        <v>5001052</v>
      </c>
      <c r="I33" s="13">
        <f t="shared" si="1"/>
        <v>1952</v>
      </c>
    </row>
    <row r="34" spans="1:9" ht="14.25">
      <c r="A34" s="1"/>
      <c r="B34" s="12"/>
      <c r="C34" s="13"/>
      <c r="D34" s="13"/>
      <c r="E34" s="13"/>
      <c r="F34" s="12" t="s">
        <v>55</v>
      </c>
      <c r="G34" s="13"/>
      <c r="H34" s="13"/>
      <c r="I34" s="13">
        <f t="shared" si="1"/>
        <v>0</v>
      </c>
    </row>
    <row r="35" spans="1:9" ht="14.25">
      <c r="A35" s="1"/>
      <c r="B35" s="12"/>
      <c r="C35" s="13"/>
      <c r="D35" s="13"/>
      <c r="E35" s="13"/>
      <c r="F35" s="12" t="s">
        <v>56</v>
      </c>
      <c r="G35" s="13"/>
      <c r="H35" s="13"/>
      <c r="I35" s="13">
        <f t="shared" si="1"/>
        <v>0</v>
      </c>
    </row>
    <row r="36" spans="1:9" ht="14.25">
      <c r="A36" s="1"/>
      <c r="B36" s="12"/>
      <c r="C36" s="13"/>
      <c r="D36" s="13"/>
      <c r="E36" s="13"/>
      <c r="F36" s="12" t="s">
        <v>57</v>
      </c>
      <c r="G36" s="13">
        <v>30772424</v>
      </c>
      <c r="H36" s="13">
        <v>26800820</v>
      </c>
      <c r="I36" s="13">
        <f t="shared" si="1"/>
        <v>3971604</v>
      </c>
    </row>
    <row r="37" spans="1:9" ht="14.25">
      <c r="A37" s="1"/>
      <c r="B37" s="12"/>
      <c r="C37" s="13"/>
      <c r="D37" s="13"/>
      <c r="E37" s="13"/>
      <c r="F37" s="14" t="s">
        <v>58</v>
      </c>
      <c r="G37" s="15">
        <v>3973556</v>
      </c>
      <c r="H37" s="15">
        <v>5348291</v>
      </c>
      <c r="I37" s="15">
        <f t="shared" si="1"/>
        <v>-1374735</v>
      </c>
    </row>
    <row r="38" spans="1:9" ht="14.25">
      <c r="A38" s="1"/>
      <c r="B38" s="12"/>
      <c r="C38" s="13"/>
      <c r="D38" s="13"/>
      <c r="E38" s="13"/>
      <c r="F38" s="8" t="s">
        <v>59</v>
      </c>
      <c r="G38" s="9">
        <f>+G28 +G30 +G31 +G36</f>
        <v>46153160</v>
      </c>
      <c r="H38" s="9">
        <f>+H28 +H30 +H31 +H36</f>
        <v>41801872</v>
      </c>
      <c r="I38" s="9">
        <f t="shared" si="1"/>
        <v>4351288</v>
      </c>
    </row>
    <row r="39" spans="1:9" ht="14.25">
      <c r="A39" s="1"/>
      <c r="B39" s="8" t="s">
        <v>60</v>
      </c>
      <c r="C39" s="9">
        <f>+C7 +C24</f>
        <v>50633396</v>
      </c>
      <c r="D39" s="9">
        <f>+D7 +D24</f>
        <v>47115384</v>
      </c>
      <c r="E39" s="9">
        <f t="shared" si="0"/>
        <v>3518012</v>
      </c>
      <c r="F39" s="16" t="s">
        <v>61</v>
      </c>
      <c r="G39" s="17">
        <f>+G26 +G38</f>
        <v>50633396</v>
      </c>
      <c r="H39" s="17">
        <f>+H26 +H38</f>
        <v>47115384</v>
      </c>
      <c r="I39" s="17">
        <f t="shared" si="1"/>
        <v>3518012</v>
      </c>
    </row>
  </sheetData>
  <mergeCells count="5">
    <mergeCell ref="B2:I2"/>
    <mergeCell ref="B3:I3"/>
    <mergeCell ref="B5:E5"/>
    <mergeCell ref="F5:I5"/>
    <mergeCell ref="F27:I27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62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63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64</v>
      </c>
    </row>
    <row r="5" spans="1:9" ht="14.25">
      <c r="A5" s="1"/>
      <c r="B5" s="20" t="s">
        <v>65</v>
      </c>
      <c r="C5" s="21"/>
      <c r="D5" s="21"/>
      <c r="E5" s="22"/>
      <c r="F5" s="20" t="s">
        <v>66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+C8+C19+C22+C23</f>
        <v>55235820</v>
      </c>
      <c r="D7" s="9">
        <f>+D8+D19+D22+D23</f>
        <v>46239721</v>
      </c>
      <c r="E7" s="9">
        <f>C7-D7</f>
        <v>8996099</v>
      </c>
      <c r="F7" s="8" t="s">
        <v>10</v>
      </c>
      <c r="G7" s="9">
        <f>+G8+G11+G14</f>
        <v>18806674</v>
      </c>
      <c r="H7" s="9">
        <f>+H8+H11+H14</f>
        <v>17753538</v>
      </c>
      <c r="I7" s="9">
        <f>G7-H7</f>
        <v>1053136</v>
      </c>
    </row>
    <row r="8" spans="1:9" ht="14.25">
      <c r="A8" s="1"/>
      <c r="B8" s="10" t="s">
        <v>11</v>
      </c>
      <c r="C8" s="11">
        <f>+C9+C10</f>
        <v>53985817</v>
      </c>
      <c r="D8" s="11">
        <f>+D9+D10</f>
        <v>44760307</v>
      </c>
      <c r="E8" s="11">
        <f t="shared" ref="E8:E33" si="0">C8-D8</f>
        <v>9225510</v>
      </c>
      <c r="F8" s="12" t="s">
        <v>12</v>
      </c>
      <c r="G8" s="13">
        <f>+G9+G10</f>
        <v>15382912</v>
      </c>
      <c r="H8" s="13">
        <f>+H9+H10</f>
        <v>15878851</v>
      </c>
      <c r="I8" s="13">
        <f t="shared" ref="I8:I18" si="1">G8-H8</f>
        <v>-495939</v>
      </c>
    </row>
    <row r="9" spans="1:9" ht="14.25">
      <c r="A9" s="1"/>
      <c r="B9" s="12" t="s">
        <v>13</v>
      </c>
      <c r="C9" s="13">
        <v>60680</v>
      </c>
      <c r="D9" s="13">
        <v>53040</v>
      </c>
      <c r="E9" s="13">
        <f t="shared" si="0"/>
        <v>7640</v>
      </c>
      <c r="F9" s="12" t="s">
        <v>14</v>
      </c>
      <c r="G9" s="13">
        <v>15382912</v>
      </c>
      <c r="H9" s="13">
        <v>15878851</v>
      </c>
      <c r="I9" s="13">
        <f t="shared" si="1"/>
        <v>-495939</v>
      </c>
    </row>
    <row r="10" spans="1:9" ht="14.25">
      <c r="A10" s="1"/>
      <c r="B10" s="12" t="s">
        <v>15</v>
      </c>
      <c r="C10" s="13">
        <f>+C11+C12+C13+C14+C15+C16+C17+C18</f>
        <v>53925137</v>
      </c>
      <c r="D10" s="13">
        <f>+D11+D12+D13+D14+D15+D16+D17+D18</f>
        <v>44707267</v>
      </c>
      <c r="E10" s="13">
        <f t="shared" si="0"/>
        <v>9217870</v>
      </c>
      <c r="F10" s="12" t="s">
        <v>16</v>
      </c>
      <c r="G10" s="13"/>
      <c r="H10" s="13"/>
      <c r="I10" s="13">
        <f t="shared" si="1"/>
        <v>0</v>
      </c>
    </row>
    <row r="11" spans="1:9" ht="14.25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</f>
        <v>3423762</v>
      </c>
      <c r="H11" s="13">
        <f>+H12+H13</f>
        <v>1874687</v>
      </c>
      <c r="I11" s="13">
        <f t="shared" si="1"/>
        <v>1549075</v>
      </c>
    </row>
    <row r="12" spans="1:9" ht="14.25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>
        <v>10680</v>
      </c>
      <c r="H12" s="13">
        <v>3040</v>
      </c>
      <c r="I12" s="13">
        <f t="shared" si="1"/>
        <v>7640</v>
      </c>
    </row>
    <row r="13" spans="1:9" ht="14.25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>
        <v>3413082</v>
      </c>
      <c r="H13" s="13">
        <v>1871647</v>
      </c>
      <c r="I13" s="13">
        <f t="shared" si="1"/>
        <v>1541435</v>
      </c>
    </row>
    <row r="14" spans="1:9" ht="14.25">
      <c r="A14" s="1"/>
      <c r="B14" s="12" t="s">
        <v>23</v>
      </c>
      <c r="C14" s="13">
        <v>24396196</v>
      </c>
      <c r="D14" s="13">
        <v>21781162</v>
      </c>
      <c r="E14" s="13">
        <f t="shared" si="0"/>
        <v>2615034</v>
      </c>
      <c r="F14" s="12" t="s">
        <v>24</v>
      </c>
      <c r="G14" s="13">
        <f>+G15+G16+G17+G18</f>
        <v>0</v>
      </c>
      <c r="H14" s="13">
        <f>+H15+H16+H17+H18</f>
        <v>0</v>
      </c>
      <c r="I14" s="13">
        <f t="shared" si="1"/>
        <v>0</v>
      </c>
    </row>
    <row r="15" spans="1:9" ht="14.25">
      <c r="A15" s="1"/>
      <c r="B15" s="12" t="s">
        <v>25</v>
      </c>
      <c r="C15" s="13">
        <v>4748747</v>
      </c>
      <c r="D15" s="13">
        <v>3690179</v>
      </c>
      <c r="E15" s="13">
        <f t="shared" si="0"/>
        <v>1058568</v>
      </c>
      <c r="F15" s="12" t="s">
        <v>26</v>
      </c>
      <c r="G15" s="13"/>
      <c r="H15" s="13"/>
      <c r="I15" s="13">
        <f t="shared" si="1"/>
        <v>0</v>
      </c>
    </row>
    <row r="16" spans="1:9" ht="14.25">
      <c r="A16" s="1"/>
      <c r="B16" s="12" t="s">
        <v>27</v>
      </c>
      <c r="C16" s="13">
        <v>24780194</v>
      </c>
      <c r="D16" s="13">
        <v>19235926</v>
      </c>
      <c r="E16" s="13">
        <f t="shared" si="0"/>
        <v>5544268</v>
      </c>
      <c r="F16" s="12" t="s">
        <v>28</v>
      </c>
      <c r="G16" s="13"/>
      <c r="H16" s="13"/>
      <c r="I16" s="13">
        <f t="shared" si="1"/>
        <v>0</v>
      </c>
    </row>
    <row r="17" spans="1:9" ht="14.25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 ht="14.25">
      <c r="A18" s="1"/>
      <c r="B18" s="12" t="s">
        <v>31</v>
      </c>
      <c r="C18" s="13"/>
      <c r="D18" s="13"/>
      <c r="E18" s="13">
        <f t="shared" si="0"/>
        <v>0</v>
      </c>
      <c r="F18" s="12" t="s">
        <v>22</v>
      </c>
      <c r="G18" s="13"/>
      <c r="H18" s="13"/>
      <c r="I18" s="13">
        <f t="shared" si="1"/>
        <v>0</v>
      </c>
    </row>
    <row r="19" spans="1:9" ht="14.25">
      <c r="A19" s="1"/>
      <c r="B19" s="12" t="s">
        <v>32</v>
      </c>
      <c r="C19" s="13">
        <f>+C20+C21</f>
        <v>1248903</v>
      </c>
      <c r="D19" s="13">
        <f>+D20+D21</f>
        <v>1475714</v>
      </c>
      <c r="E19" s="13">
        <f t="shared" si="0"/>
        <v>-226811</v>
      </c>
      <c r="F19" s="12"/>
      <c r="G19" s="13"/>
      <c r="H19" s="13"/>
      <c r="I19" s="13"/>
    </row>
    <row r="20" spans="1:9" ht="14.25">
      <c r="A20" s="1"/>
      <c r="B20" s="12" t="s">
        <v>14</v>
      </c>
      <c r="C20" s="13">
        <v>1248903</v>
      </c>
      <c r="D20" s="13">
        <v>1475714</v>
      </c>
      <c r="E20" s="13">
        <f t="shared" si="0"/>
        <v>-226811</v>
      </c>
      <c r="F20" s="12"/>
      <c r="G20" s="13"/>
      <c r="H20" s="13"/>
      <c r="I20" s="13"/>
    </row>
    <row r="21" spans="1:9" ht="14.25">
      <c r="A21" s="1"/>
      <c r="B21" s="12" t="s">
        <v>16</v>
      </c>
      <c r="C21" s="13"/>
      <c r="D21" s="13"/>
      <c r="E21" s="13">
        <f t="shared" si="0"/>
        <v>0</v>
      </c>
      <c r="F21" s="12"/>
      <c r="G21" s="13"/>
      <c r="H21" s="13"/>
      <c r="I21" s="13"/>
    </row>
    <row r="22" spans="1:9" ht="14.25">
      <c r="A22" s="1"/>
      <c r="B22" s="12" t="s">
        <v>33</v>
      </c>
      <c r="C22" s="13">
        <v>1100</v>
      </c>
      <c r="D22" s="13">
        <v>1000</v>
      </c>
      <c r="E22" s="13">
        <f t="shared" si="0"/>
        <v>100</v>
      </c>
      <c r="F22" s="12"/>
      <c r="G22" s="13"/>
      <c r="H22" s="13"/>
      <c r="I22" s="13"/>
    </row>
    <row r="23" spans="1:9" ht="14.25">
      <c r="A23" s="1"/>
      <c r="B23" s="12" t="s">
        <v>34</v>
      </c>
      <c r="C23" s="13"/>
      <c r="D23" s="13">
        <v>2700</v>
      </c>
      <c r="E23" s="13">
        <f t="shared" si="0"/>
        <v>-2700</v>
      </c>
      <c r="F23" s="12"/>
      <c r="G23" s="13"/>
      <c r="H23" s="13"/>
      <c r="I23" s="13"/>
    </row>
    <row r="24" spans="1:9" ht="14.25">
      <c r="A24" s="1"/>
      <c r="B24" s="8" t="s">
        <v>35</v>
      </c>
      <c r="C24" s="9">
        <f>+C25 +C27</f>
        <v>23031994</v>
      </c>
      <c r="D24" s="9">
        <f>+D25 +D27</f>
        <v>22881642</v>
      </c>
      <c r="E24" s="9">
        <f t="shared" si="0"/>
        <v>150352</v>
      </c>
      <c r="F24" s="8" t="s">
        <v>36</v>
      </c>
      <c r="G24" s="9">
        <f>+G25</f>
        <v>1681500</v>
      </c>
      <c r="H24" s="9">
        <f>+H25</f>
        <v>1485000</v>
      </c>
      <c r="I24" s="9">
        <f t="shared" ref="I24:I26" si="2">G24-H24</f>
        <v>196500</v>
      </c>
    </row>
    <row r="25" spans="1:9" ht="14.25">
      <c r="A25" s="1"/>
      <c r="B25" s="8" t="s">
        <v>37</v>
      </c>
      <c r="C25" s="9">
        <f>+C26</f>
        <v>0</v>
      </c>
      <c r="D25" s="9">
        <f>+D26</f>
        <v>0</v>
      </c>
      <c r="E25" s="9">
        <f t="shared" si="0"/>
        <v>0</v>
      </c>
      <c r="F25" s="12" t="s">
        <v>38</v>
      </c>
      <c r="G25" s="13">
        <v>1681500</v>
      </c>
      <c r="H25" s="13">
        <v>1485000</v>
      </c>
      <c r="I25" s="13">
        <f t="shared" si="2"/>
        <v>196500</v>
      </c>
    </row>
    <row r="26" spans="1:9" ht="14.25">
      <c r="A26" s="1"/>
      <c r="B26" s="12" t="s">
        <v>39</v>
      </c>
      <c r="C26" s="13"/>
      <c r="D26" s="13"/>
      <c r="E26" s="13">
        <f t="shared" si="0"/>
        <v>0</v>
      </c>
      <c r="F26" s="8" t="s">
        <v>40</v>
      </c>
      <c r="G26" s="9">
        <f>+G7 +G24</f>
        <v>20488174</v>
      </c>
      <c r="H26" s="9">
        <f>+H7 +H24</f>
        <v>19238538</v>
      </c>
      <c r="I26" s="9">
        <f t="shared" si="2"/>
        <v>1249636</v>
      </c>
    </row>
    <row r="27" spans="1:9" ht="14.25">
      <c r="A27" s="1"/>
      <c r="B27" s="8" t="s">
        <v>41</v>
      </c>
      <c r="C27" s="9">
        <f>+C28+C29+C30+C31+C32+C33</f>
        <v>23031994</v>
      </c>
      <c r="D27" s="9">
        <f>+D28+D29+D30+D31+D32+D33</f>
        <v>22881642</v>
      </c>
      <c r="E27" s="9">
        <f t="shared" si="0"/>
        <v>150352</v>
      </c>
      <c r="F27" s="23" t="s">
        <v>42</v>
      </c>
      <c r="G27" s="24"/>
      <c r="H27" s="24"/>
      <c r="I27" s="25"/>
    </row>
    <row r="28" spans="1:9" ht="14.25">
      <c r="A28" s="1"/>
      <c r="B28" s="12" t="s">
        <v>43</v>
      </c>
      <c r="C28" s="13">
        <v>163111</v>
      </c>
      <c r="D28" s="13">
        <v>214395</v>
      </c>
      <c r="E28" s="13">
        <f t="shared" si="0"/>
        <v>-51284</v>
      </c>
      <c r="F28" s="10" t="s">
        <v>44</v>
      </c>
      <c r="G28" s="11">
        <f>+G29</f>
        <v>0</v>
      </c>
      <c r="H28" s="11">
        <f>+H29</f>
        <v>0</v>
      </c>
      <c r="I28" s="11">
        <f t="shared" ref="I28:I39" si="3">G28-H28</f>
        <v>0</v>
      </c>
    </row>
    <row r="29" spans="1:9" ht="14.25">
      <c r="A29" s="1"/>
      <c r="B29" s="12" t="s">
        <v>45</v>
      </c>
      <c r="C29" s="13">
        <v>1681500</v>
      </c>
      <c r="D29" s="13">
        <v>1485000</v>
      </c>
      <c r="E29" s="13">
        <f t="shared" si="0"/>
        <v>196500</v>
      </c>
      <c r="F29" s="12" t="s">
        <v>46</v>
      </c>
      <c r="G29" s="13"/>
      <c r="H29" s="13"/>
      <c r="I29" s="13">
        <f t="shared" si="3"/>
        <v>0</v>
      </c>
    </row>
    <row r="30" spans="1:9" ht="14.25">
      <c r="A30" s="1"/>
      <c r="B30" s="12" t="s">
        <v>47</v>
      </c>
      <c r="C30" s="13">
        <v>14648713</v>
      </c>
      <c r="D30" s="13">
        <v>14645055</v>
      </c>
      <c r="E30" s="13">
        <f t="shared" si="0"/>
        <v>3658</v>
      </c>
      <c r="F30" s="12" t="s">
        <v>48</v>
      </c>
      <c r="G30" s="13"/>
      <c r="H30" s="13"/>
      <c r="I30" s="13">
        <f t="shared" si="3"/>
        <v>0</v>
      </c>
    </row>
    <row r="31" spans="1:9" ht="14.25">
      <c r="A31" s="1"/>
      <c r="B31" s="12" t="s">
        <v>49</v>
      </c>
      <c r="C31" s="13">
        <v>3310138</v>
      </c>
      <c r="D31" s="13">
        <v>3309555</v>
      </c>
      <c r="E31" s="13">
        <f t="shared" si="0"/>
        <v>583</v>
      </c>
      <c r="F31" s="12" t="s">
        <v>50</v>
      </c>
      <c r="G31" s="13">
        <f>+G32+G33+G34+G35</f>
        <v>21187383</v>
      </c>
      <c r="H31" s="13">
        <f>+H32+H33+H34+H35</f>
        <v>21182247</v>
      </c>
      <c r="I31" s="13">
        <f t="shared" si="3"/>
        <v>5136</v>
      </c>
    </row>
    <row r="32" spans="1:9" ht="14.25">
      <c r="A32" s="1"/>
      <c r="B32" s="12" t="s">
        <v>51</v>
      </c>
      <c r="C32" s="13">
        <v>127426</v>
      </c>
      <c r="D32" s="13">
        <v>127426</v>
      </c>
      <c r="E32" s="13">
        <f t="shared" si="0"/>
        <v>0</v>
      </c>
      <c r="F32" s="12" t="s">
        <v>52</v>
      </c>
      <c r="G32" s="13">
        <v>14648713</v>
      </c>
      <c r="H32" s="13">
        <v>14645055</v>
      </c>
      <c r="I32" s="13">
        <f t="shared" si="3"/>
        <v>3658</v>
      </c>
    </row>
    <row r="33" spans="1:9" ht="14.25">
      <c r="A33" s="1"/>
      <c r="B33" s="12" t="s">
        <v>53</v>
      </c>
      <c r="C33" s="13">
        <v>3101106</v>
      </c>
      <c r="D33" s="13">
        <v>3100211</v>
      </c>
      <c r="E33" s="13">
        <f t="shared" si="0"/>
        <v>895</v>
      </c>
      <c r="F33" s="12" t="s">
        <v>54</v>
      </c>
      <c r="G33" s="13">
        <v>3310138</v>
      </c>
      <c r="H33" s="13">
        <v>3309555</v>
      </c>
      <c r="I33" s="13">
        <f t="shared" si="3"/>
        <v>583</v>
      </c>
    </row>
    <row r="34" spans="1:9" ht="14.25">
      <c r="A34" s="1"/>
      <c r="B34" s="12"/>
      <c r="C34" s="13"/>
      <c r="D34" s="13"/>
      <c r="E34" s="13"/>
      <c r="F34" s="12" t="s">
        <v>55</v>
      </c>
      <c r="G34" s="13">
        <v>127426</v>
      </c>
      <c r="H34" s="13">
        <v>127426</v>
      </c>
      <c r="I34" s="13">
        <f t="shared" si="3"/>
        <v>0</v>
      </c>
    </row>
    <row r="35" spans="1:9" ht="14.25">
      <c r="A35" s="1"/>
      <c r="B35" s="12"/>
      <c r="C35" s="13"/>
      <c r="D35" s="13"/>
      <c r="E35" s="13"/>
      <c r="F35" s="12" t="s">
        <v>56</v>
      </c>
      <c r="G35" s="13">
        <v>3101106</v>
      </c>
      <c r="H35" s="13">
        <v>3100211</v>
      </c>
      <c r="I35" s="13">
        <f t="shared" si="3"/>
        <v>895</v>
      </c>
    </row>
    <row r="36" spans="1:9" ht="14.25">
      <c r="A36" s="1"/>
      <c r="B36" s="12"/>
      <c r="C36" s="13"/>
      <c r="D36" s="13"/>
      <c r="E36" s="13"/>
      <c r="F36" s="12" t="s">
        <v>57</v>
      </c>
      <c r="G36" s="13">
        <v>36592257</v>
      </c>
      <c r="H36" s="13">
        <v>28700578</v>
      </c>
      <c r="I36" s="13">
        <f t="shared" si="3"/>
        <v>7891679</v>
      </c>
    </row>
    <row r="37" spans="1:9" ht="14.25">
      <c r="A37" s="1"/>
      <c r="B37" s="12"/>
      <c r="C37" s="13"/>
      <c r="D37" s="13"/>
      <c r="E37" s="13"/>
      <c r="F37" s="14" t="s">
        <v>58</v>
      </c>
      <c r="G37" s="15">
        <v>7896815</v>
      </c>
      <c r="H37" s="15">
        <v>6897562</v>
      </c>
      <c r="I37" s="15">
        <f t="shared" si="3"/>
        <v>999253</v>
      </c>
    </row>
    <row r="38" spans="1:9" ht="14.25">
      <c r="A38" s="1"/>
      <c r="B38" s="12"/>
      <c r="C38" s="13"/>
      <c r="D38" s="13"/>
      <c r="E38" s="13"/>
      <c r="F38" s="8" t="s">
        <v>59</v>
      </c>
      <c r="G38" s="9">
        <f>+G28 +G30 +G31 +G36</f>
        <v>57779640</v>
      </c>
      <c r="H38" s="9">
        <f>+H28 +H30 +H31 +H36</f>
        <v>49882825</v>
      </c>
      <c r="I38" s="9">
        <f t="shared" si="3"/>
        <v>7896815</v>
      </c>
    </row>
    <row r="39" spans="1:9" ht="14.25">
      <c r="A39" s="1"/>
      <c r="B39" s="8" t="s">
        <v>60</v>
      </c>
      <c r="C39" s="9">
        <f>+C7 +C24</f>
        <v>78267814</v>
      </c>
      <c r="D39" s="9">
        <f>+D7 +D24</f>
        <v>69121363</v>
      </c>
      <c r="E39" s="9">
        <f t="shared" ref="E39" si="4">C39-D39</f>
        <v>9146451</v>
      </c>
      <c r="F39" s="16" t="s">
        <v>61</v>
      </c>
      <c r="G39" s="17">
        <f>+G26 +G38</f>
        <v>78267814</v>
      </c>
      <c r="H39" s="17">
        <f>+H26 +H38</f>
        <v>69121363</v>
      </c>
      <c r="I39" s="17">
        <f t="shared" si="3"/>
        <v>9146451</v>
      </c>
    </row>
  </sheetData>
  <mergeCells count="5">
    <mergeCell ref="B2:I2"/>
    <mergeCell ref="B3:I3"/>
    <mergeCell ref="B5:E5"/>
    <mergeCell ref="F5:I5"/>
    <mergeCell ref="F27:I27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67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63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64</v>
      </c>
    </row>
    <row r="5" spans="1:9" ht="14.25">
      <c r="A5" s="1"/>
      <c r="B5" s="20" t="s">
        <v>65</v>
      </c>
      <c r="C5" s="21"/>
      <c r="D5" s="21"/>
      <c r="E5" s="22"/>
      <c r="F5" s="20" t="s">
        <v>66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+C8+C19+C22+C23</f>
        <v>11507475</v>
      </c>
      <c r="D7" s="9">
        <f>+D8+D19+D22+D23</f>
        <v>10140406</v>
      </c>
      <c r="E7" s="9">
        <f>C7-D7</f>
        <v>1367069</v>
      </c>
      <c r="F7" s="8" t="s">
        <v>10</v>
      </c>
      <c r="G7" s="9">
        <f>+G8+G11+G14</f>
        <v>306539</v>
      </c>
      <c r="H7" s="9">
        <f>+H8+H11+H14</f>
        <v>496537</v>
      </c>
      <c r="I7" s="9">
        <f>G7-H7</f>
        <v>-189998</v>
      </c>
    </row>
    <row r="8" spans="1:9" ht="14.25">
      <c r="A8" s="1"/>
      <c r="B8" s="10" t="s">
        <v>11</v>
      </c>
      <c r="C8" s="11">
        <f>+C9+C10</f>
        <v>11505504</v>
      </c>
      <c r="D8" s="11">
        <f>+D9+D10</f>
        <v>10139016</v>
      </c>
      <c r="E8" s="11">
        <f t="shared" ref="E8:E33" si="0">C8-D8</f>
        <v>1366488</v>
      </c>
      <c r="F8" s="12" t="s">
        <v>12</v>
      </c>
      <c r="G8" s="13">
        <f>+G9+G10</f>
        <v>306539</v>
      </c>
      <c r="H8" s="13">
        <f>+H9+H10</f>
        <v>495325</v>
      </c>
      <c r="I8" s="13">
        <f t="shared" ref="I8:I18" si="1">G8-H8</f>
        <v>-188786</v>
      </c>
    </row>
    <row r="9" spans="1:9" ht="14.25">
      <c r="A9" s="1"/>
      <c r="B9" s="12" t="s">
        <v>13</v>
      </c>
      <c r="C9" s="13"/>
      <c r="D9" s="13"/>
      <c r="E9" s="13">
        <f t="shared" si="0"/>
        <v>0</v>
      </c>
      <c r="F9" s="12" t="s">
        <v>14</v>
      </c>
      <c r="G9" s="13">
        <v>306539</v>
      </c>
      <c r="H9" s="13">
        <v>495325</v>
      </c>
      <c r="I9" s="13">
        <f t="shared" si="1"/>
        <v>-188786</v>
      </c>
    </row>
    <row r="10" spans="1:9" ht="14.25">
      <c r="A10" s="1"/>
      <c r="B10" s="12" t="s">
        <v>15</v>
      </c>
      <c r="C10" s="13">
        <f>+C11+C12+C13+C14+C15+C16+C17+C18</f>
        <v>11505504</v>
      </c>
      <c r="D10" s="13">
        <f>+D11+D12+D13+D14+D15+D16+D17+D18</f>
        <v>10139016</v>
      </c>
      <c r="E10" s="13">
        <f t="shared" si="0"/>
        <v>1366488</v>
      </c>
      <c r="F10" s="12" t="s">
        <v>16</v>
      </c>
      <c r="G10" s="13"/>
      <c r="H10" s="13"/>
      <c r="I10" s="13">
        <f t="shared" si="1"/>
        <v>0</v>
      </c>
    </row>
    <row r="11" spans="1:9" ht="14.25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</f>
        <v>0</v>
      </c>
      <c r="H11" s="13">
        <f>+H12+H13</f>
        <v>0</v>
      </c>
      <c r="I11" s="13">
        <f t="shared" si="1"/>
        <v>0</v>
      </c>
    </row>
    <row r="12" spans="1:9" ht="14.25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 ht="14.25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/>
      <c r="H13" s="13"/>
      <c r="I13" s="13">
        <f t="shared" si="1"/>
        <v>0</v>
      </c>
    </row>
    <row r="14" spans="1:9" ht="14.25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>
        <f>+G15+G16+G17+G18</f>
        <v>0</v>
      </c>
      <c r="H14" s="13">
        <f>+H15+H16+H17+H18</f>
        <v>1212</v>
      </c>
      <c r="I14" s="13">
        <f t="shared" si="1"/>
        <v>-1212</v>
      </c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 ht="14.25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ht="14.25">
      <c r="A17" s="1"/>
      <c r="B17" s="12" t="s">
        <v>29</v>
      </c>
      <c r="C17" s="13">
        <v>11505504</v>
      </c>
      <c r="D17" s="13">
        <v>10139016</v>
      </c>
      <c r="E17" s="13">
        <f t="shared" si="0"/>
        <v>1366488</v>
      </c>
      <c r="F17" s="12" t="s">
        <v>30</v>
      </c>
      <c r="G17" s="13"/>
      <c r="H17" s="13"/>
      <c r="I17" s="13">
        <f t="shared" si="1"/>
        <v>0</v>
      </c>
    </row>
    <row r="18" spans="1:9" ht="14.25">
      <c r="A18" s="1"/>
      <c r="B18" s="12" t="s">
        <v>31</v>
      </c>
      <c r="C18" s="13"/>
      <c r="D18" s="13"/>
      <c r="E18" s="13">
        <f t="shared" si="0"/>
        <v>0</v>
      </c>
      <c r="F18" s="12" t="s">
        <v>22</v>
      </c>
      <c r="G18" s="13"/>
      <c r="H18" s="13">
        <v>1212</v>
      </c>
      <c r="I18" s="13">
        <f t="shared" si="1"/>
        <v>-1212</v>
      </c>
    </row>
    <row r="19" spans="1:9" ht="14.25">
      <c r="A19" s="1"/>
      <c r="B19" s="12" t="s">
        <v>32</v>
      </c>
      <c r="C19" s="13">
        <f>+C20+C21</f>
        <v>709</v>
      </c>
      <c r="D19" s="13">
        <f>+D20+D21</f>
        <v>210</v>
      </c>
      <c r="E19" s="13">
        <f t="shared" si="0"/>
        <v>499</v>
      </c>
      <c r="F19" s="12"/>
      <c r="G19" s="13"/>
      <c r="H19" s="13"/>
      <c r="I19" s="13"/>
    </row>
    <row r="20" spans="1:9" ht="14.25">
      <c r="A20" s="1"/>
      <c r="B20" s="12" t="s">
        <v>14</v>
      </c>
      <c r="C20" s="13">
        <v>709</v>
      </c>
      <c r="D20" s="13">
        <v>210</v>
      </c>
      <c r="E20" s="13">
        <f t="shared" si="0"/>
        <v>499</v>
      </c>
      <c r="F20" s="12"/>
      <c r="G20" s="13"/>
      <c r="H20" s="13"/>
      <c r="I20" s="13"/>
    </row>
    <row r="21" spans="1:9" ht="14.25">
      <c r="A21" s="1"/>
      <c r="B21" s="12" t="s">
        <v>16</v>
      </c>
      <c r="C21" s="13"/>
      <c r="D21" s="13"/>
      <c r="E21" s="13">
        <f t="shared" si="0"/>
        <v>0</v>
      </c>
      <c r="F21" s="12"/>
      <c r="G21" s="13"/>
      <c r="H21" s="13"/>
      <c r="I21" s="13"/>
    </row>
    <row r="22" spans="1:9" ht="14.25">
      <c r="A22" s="1"/>
      <c r="B22" s="12" t="s">
        <v>33</v>
      </c>
      <c r="C22" s="13"/>
      <c r="D22" s="13"/>
      <c r="E22" s="13">
        <f t="shared" si="0"/>
        <v>0</v>
      </c>
      <c r="F22" s="12"/>
      <c r="G22" s="13"/>
      <c r="H22" s="13"/>
      <c r="I22" s="13"/>
    </row>
    <row r="23" spans="1:9" ht="14.25">
      <c r="A23" s="1"/>
      <c r="B23" s="12" t="s">
        <v>34</v>
      </c>
      <c r="C23" s="13">
        <v>1262</v>
      </c>
      <c r="D23" s="13">
        <v>1180</v>
      </c>
      <c r="E23" s="13">
        <f t="shared" si="0"/>
        <v>82</v>
      </c>
      <c r="F23" s="12"/>
      <c r="G23" s="13"/>
      <c r="H23" s="13"/>
      <c r="I23" s="13"/>
    </row>
    <row r="24" spans="1:9" ht="14.25">
      <c r="A24" s="1"/>
      <c r="B24" s="8" t="s">
        <v>35</v>
      </c>
      <c r="C24" s="9">
        <f>+C25 +C27</f>
        <v>5283950</v>
      </c>
      <c r="D24" s="9">
        <f>+D25 +D27</f>
        <v>5246348</v>
      </c>
      <c r="E24" s="9">
        <f t="shared" si="0"/>
        <v>37602</v>
      </c>
      <c r="F24" s="8" t="s">
        <v>36</v>
      </c>
      <c r="G24" s="9">
        <f>+G25</f>
        <v>54000</v>
      </c>
      <c r="H24" s="9">
        <f>+H25</f>
        <v>18000</v>
      </c>
      <c r="I24" s="9">
        <f t="shared" ref="I24:I26" si="2">G24-H24</f>
        <v>36000</v>
      </c>
    </row>
    <row r="25" spans="1:9" ht="14.25">
      <c r="A25" s="1"/>
      <c r="B25" s="8" t="s">
        <v>37</v>
      </c>
      <c r="C25" s="9">
        <f>+C26</f>
        <v>0</v>
      </c>
      <c r="D25" s="9">
        <f>+D26</f>
        <v>0</v>
      </c>
      <c r="E25" s="9">
        <f t="shared" si="0"/>
        <v>0</v>
      </c>
      <c r="F25" s="12" t="s">
        <v>38</v>
      </c>
      <c r="G25" s="13">
        <v>54000</v>
      </c>
      <c r="H25" s="13">
        <v>18000</v>
      </c>
      <c r="I25" s="13">
        <f t="shared" si="2"/>
        <v>36000</v>
      </c>
    </row>
    <row r="26" spans="1:9" ht="14.25">
      <c r="A26" s="1"/>
      <c r="B26" s="12" t="s">
        <v>39</v>
      </c>
      <c r="C26" s="13"/>
      <c r="D26" s="13"/>
      <c r="E26" s="13">
        <f t="shared" si="0"/>
        <v>0</v>
      </c>
      <c r="F26" s="8" t="s">
        <v>40</v>
      </c>
      <c r="G26" s="9">
        <f>+G7 +G24</f>
        <v>360539</v>
      </c>
      <c r="H26" s="9">
        <f>+H7 +H24</f>
        <v>514537</v>
      </c>
      <c r="I26" s="9">
        <f t="shared" si="2"/>
        <v>-153998</v>
      </c>
    </row>
    <row r="27" spans="1:9" ht="14.25">
      <c r="A27" s="1"/>
      <c r="B27" s="8" t="s">
        <v>41</v>
      </c>
      <c r="C27" s="9">
        <f>+C28+C29+C30+C31+C32+C33</f>
        <v>5283950</v>
      </c>
      <c r="D27" s="9">
        <f>+D28+D29+D30+D31+D32+D33</f>
        <v>5246348</v>
      </c>
      <c r="E27" s="9">
        <f t="shared" si="0"/>
        <v>37602</v>
      </c>
      <c r="F27" s="23" t="s">
        <v>42</v>
      </c>
      <c r="G27" s="24"/>
      <c r="H27" s="24"/>
      <c r="I27" s="25"/>
    </row>
    <row r="28" spans="1:9" ht="14.25">
      <c r="A28" s="1"/>
      <c r="B28" s="12" t="s">
        <v>43</v>
      </c>
      <c r="C28" s="13">
        <v>3</v>
      </c>
      <c r="D28" s="13">
        <v>3</v>
      </c>
      <c r="E28" s="13">
        <f t="shared" si="0"/>
        <v>0</v>
      </c>
      <c r="F28" s="10" t="s">
        <v>44</v>
      </c>
      <c r="G28" s="11">
        <f>+G29</f>
        <v>0</v>
      </c>
      <c r="H28" s="11">
        <f>+H29</f>
        <v>0</v>
      </c>
      <c r="I28" s="11">
        <f t="shared" ref="I28:I39" si="3">G28-H28</f>
        <v>0</v>
      </c>
    </row>
    <row r="29" spans="1:9" ht="14.25">
      <c r="A29" s="1"/>
      <c r="B29" s="12" t="s">
        <v>45</v>
      </c>
      <c r="C29" s="13">
        <v>54000</v>
      </c>
      <c r="D29" s="13">
        <v>18000</v>
      </c>
      <c r="E29" s="13">
        <f t="shared" si="0"/>
        <v>36000</v>
      </c>
      <c r="F29" s="12" t="s">
        <v>46</v>
      </c>
      <c r="G29" s="13"/>
      <c r="H29" s="13"/>
      <c r="I29" s="13">
        <f t="shared" si="3"/>
        <v>0</v>
      </c>
    </row>
    <row r="30" spans="1:9" ht="14.25">
      <c r="A30" s="1"/>
      <c r="B30" s="12" t="s">
        <v>47</v>
      </c>
      <c r="C30" s="13">
        <v>4729947</v>
      </c>
      <c r="D30" s="13">
        <v>4728345</v>
      </c>
      <c r="E30" s="13">
        <f t="shared" si="0"/>
        <v>1602</v>
      </c>
      <c r="F30" s="12" t="s">
        <v>48</v>
      </c>
      <c r="G30" s="13"/>
      <c r="H30" s="13"/>
      <c r="I30" s="13">
        <f t="shared" si="3"/>
        <v>0</v>
      </c>
    </row>
    <row r="31" spans="1:9" ht="14.25">
      <c r="A31" s="1"/>
      <c r="B31" s="12" t="s">
        <v>49</v>
      </c>
      <c r="C31" s="13">
        <v>500000</v>
      </c>
      <c r="D31" s="13">
        <v>500000</v>
      </c>
      <c r="E31" s="13">
        <f t="shared" si="0"/>
        <v>0</v>
      </c>
      <c r="F31" s="12" t="s">
        <v>50</v>
      </c>
      <c r="G31" s="13">
        <f>+G32+G33+G34+G35</f>
        <v>5229947</v>
      </c>
      <c r="H31" s="13">
        <f>+H32+H33+H34+H35</f>
        <v>5228345</v>
      </c>
      <c r="I31" s="13">
        <f t="shared" si="3"/>
        <v>1602</v>
      </c>
    </row>
    <row r="32" spans="1:9" ht="14.25">
      <c r="A32" s="1"/>
      <c r="B32" s="12" t="s">
        <v>51</v>
      </c>
      <c r="C32" s="13"/>
      <c r="D32" s="13"/>
      <c r="E32" s="13">
        <f t="shared" si="0"/>
        <v>0</v>
      </c>
      <c r="F32" s="12" t="s">
        <v>52</v>
      </c>
      <c r="G32" s="13">
        <v>4729947</v>
      </c>
      <c r="H32" s="13">
        <v>4728345</v>
      </c>
      <c r="I32" s="13">
        <f t="shared" si="3"/>
        <v>1602</v>
      </c>
    </row>
    <row r="33" spans="1:9" ht="14.25">
      <c r="A33" s="1"/>
      <c r="B33" s="12" t="s">
        <v>53</v>
      </c>
      <c r="C33" s="13"/>
      <c r="D33" s="13"/>
      <c r="E33" s="13">
        <f t="shared" si="0"/>
        <v>0</v>
      </c>
      <c r="F33" s="12" t="s">
        <v>54</v>
      </c>
      <c r="G33" s="13">
        <v>500000</v>
      </c>
      <c r="H33" s="13">
        <v>500000</v>
      </c>
      <c r="I33" s="13">
        <f t="shared" si="3"/>
        <v>0</v>
      </c>
    </row>
    <row r="34" spans="1:9" ht="14.25">
      <c r="A34" s="1"/>
      <c r="B34" s="12"/>
      <c r="C34" s="13"/>
      <c r="D34" s="13"/>
      <c r="E34" s="13"/>
      <c r="F34" s="12" t="s">
        <v>55</v>
      </c>
      <c r="G34" s="13"/>
      <c r="H34" s="13"/>
      <c r="I34" s="13">
        <f t="shared" si="3"/>
        <v>0</v>
      </c>
    </row>
    <row r="35" spans="1:9" ht="14.25">
      <c r="A35" s="1"/>
      <c r="B35" s="12"/>
      <c r="C35" s="13"/>
      <c r="D35" s="13"/>
      <c r="E35" s="13"/>
      <c r="F35" s="12" t="s">
        <v>56</v>
      </c>
      <c r="G35" s="13"/>
      <c r="H35" s="13"/>
      <c r="I35" s="13">
        <f t="shared" si="3"/>
        <v>0</v>
      </c>
    </row>
    <row r="36" spans="1:9" ht="14.25">
      <c r="A36" s="1"/>
      <c r="B36" s="12"/>
      <c r="C36" s="13"/>
      <c r="D36" s="13"/>
      <c r="E36" s="13"/>
      <c r="F36" s="12" t="s">
        <v>57</v>
      </c>
      <c r="G36" s="13">
        <v>11200939</v>
      </c>
      <c r="H36" s="13">
        <v>9643872</v>
      </c>
      <c r="I36" s="13">
        <f t="shared" si="3"/>
        <v>1557067</v>
      </c>
    </row>
    <row r="37" spans="1:9" ht="14.25">
      <c r="A37" s="1"/>
      <c r="B37" s="12"/>
      <c r="C37" s="13"/>
      <c r="D37" s="13"/>
      <c r="E37" s="13"/>
      <c r="F37" s="14" t="s">
        <v>58</v>
      </c>
      <c r="G37" s="15">
        <v>1558669</v>
      </c>
      <c r="H37" s="15">
        <v>1696223</v>
      </c>
      <c r="I37" s="15">
        <f t="shared" si="3"/>
        <v>-137554</v>
      </c>
    </row>
    <row r="38" spans="1:9" ht="14.25">
      <c r="A38" s="1"/>
      <c r="B38" s="12"/>
      <c r="C38" s="13"/>
      <c r="D38" s="13"/>
      <c r="E38" s="13"/>
      <c r="F38" s="8" t="s">
        <v>59</v>
      </c>
      <c r="G38" s="9">
        <f>+G28 +G30 +G31 +G36</f>
        <v>16430886</v>
      </c>
      <c r="H38" s="9">
        <f>+H28 +H30 +H31 +H36</f>
        <v>14872217</v>
      </c>
      <c r="I38" s="9">
        <f t="shared" si="3"/>
        <v>1558669</v>
      </c>
    </row>
    <row r="39" spans="1:9" ht="14.25">
      <c r="A39" s="1"/>
      <c r="B39" s="8" t="s">
        <v>60</v>
      </c>
      <c r="C39" s="9">
        <f>+C7 +C24</f>
        <v>16791425</v>
      </c>
      <c r="D39" s="9">
        <f>+D7 +D24</f>
        <v>15386754</v>
      </c>
      <c r="E39" s="9">
        <f t="shared" ref="E39" si="4">C39-D39</f>
        <v>1404671</v>
      </c>
      <c r="F39" s="16" t="s">
        <v>61</v>
      </c>
      <c r="G39" s="17">
        <f>+G26 +G38</f>
        <v>16791425</v>
      </c>
      <c r="H39" s="17">
        <f>+H26 +H38</f>
        <v>15386754</v>
      </c>
      <c r="I39" s="17">
        <f t="shared" si="3"/>
        <v>1404671</v>
      </c>
    </row>
  </sheetData>
  <mergeCells count="5">
    <mergeCell ref="B2:I2"/>
    <mergeCell ref="B3:I3"/>
    <mergeCell ref="B5:E5"/>
    <mergeCell ref="F5:I5"/>
    <mergeCell ref="F27:I27"/>
  </mergeCells>
  <phoneticPr fontId="2"/>
  <pageMargins left="0.7" right="0.7" top="0.75" bottom="0.75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26" t="s">
        <v>68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 ht="14.25">
      <c r="A5" s="1"/>
      <c r="B5" s="20" t="s">
        <v>69</v>
      </c>
      <c r="C5" s="21"/>
      <c r="D5" s="21"/>
      <c r="E5" s="22"/>
      <c r="F5" s="20" t="s">
        <v>70</v>
      </c>
      <c r="G5" s="21"/>
      <c r="H5" s="21"/>
      <c r="I5" s="22"/>
    </row>
    <row r="6" spans="1:9" ht="14.25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 ht="14.25">
      <c r="A7" s="1"/>
      <c r="B7" s="8" t="s">
        <v>9</v>
      </c>
      <c r="C7" s="9">
        <f>+C8+C19+C22+C23</f>
        <v>14901272</v>
      </c>
      <c r="D7" s="9">
        <f>+D8+D19+D22+D23</f>
        <v>14143357</v>
      </c>
      <c r="E7" s="9">
        <f>C7-D7</f>
        <v>757915</v>
      </c>
      <c r="F7" s="8" t="s">
        <v>10</v>
      </c>
      <c r="G7" s="9">
        <f>+G8+G11+G14</f>
        <v>1942106</v>
      </c>
      <c r="H7" s="9">
        <f>+H8+H11+H14</f>
        <v>1508821</v>
      </c>
      <c r="I7" s="9">
        <f>G7-H7</f>
        <v>433285</v>
      </c>
    </row>
    <row r="8" spans="1:9" ht="14.25">
      <c r="A8" s="1"/>
      <c r="B8" s="10" t="s">
        <v>11</v>
      </c>
      <c r="C8" s="11">
        <f>+C9+C10</f>
        <v>14812312</v>
      </c>
      <c r="D8" s="11">
        <f>+D9+D10</f>
        <v>14035798</v>
      </c>
      <c r="E8" s="11">
        <f t="shared" ref="E8:E33" si="0">C8-D8</f>
        <v>776514</v>
      </c>
      <c r="F8" s="12" t="s">
        <v>12</v>
      </c>
      <c r="G8" s="13">
        <f>+G9+G10</f>
        <v>1777846</v>
      </c>
      <c r="H8" s="13">
        <f>+H9+H10</f>
        <v>1358341</v>
      </c>
      <c r="I8" s="13">
        <f t="shared" ref="I8:I18" si="1">G8-H8</f>
        <v>419505</v>
      </c>
    </row>
    <row r="9" spans="1:9" ht="14.25">
      <c r="A9" s="1"/>
      <c r="B9" s="12" t="s">
        <v>13</v>
      </c>
      <c r="C9" s="13"/>
      <c r="D9" s="13"/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 ht="14.25">
      <c r="A10" s="1"/>
      <c r="B10" s="12" t="s">
        <v>15</v>
      </c>
      <c r="C10" s="13">
        <f>+C11+C12+C13+C14+C15+C16+C17+C18</f>
        <v>14812312</v>
      </c>
      <c r="D10" s="13">
        <f>+D11+D12+D13+D14+D15+D16+D17+D18</f>
        <v>14035798</v>
      </c>
      <c r="E10" s="13">
        <f t="shared" si="0"/>
        <v>776514</v>
      </c>
      <c r="F10" s="12" t="s">
        <v>16</v>
      </c>
      <c r="G10" s="13">
        <v>1777846</v>
      </c>
      <c r="H10" s="13">
        <v>1358341</v>
      </c>
      <c r="I10" s="13">
        <f t="shared" si="1"/>
        <v>419505</v>
      </c>
    </row>
    <row r="11" spans="1:9" ht="14.25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</f>
        <v>164260</v>
      </c>
      <c r="H11" s="13">
        <f>+H12+H13</f>
        <v>150480</v>
      </c>
      <c r="I11" s="13">
        <f t="shared" si="1"/>
        <v>13780</v>
      </c>
    </row>
    <row r="12" spans="1:9" ht="14.25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 ht="14.25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>
        <v>164260</v>
      </c>
      <c r="H13" s="13">
        <v>150480</v>
      </c>
      <c r="I13" s="13">
        <f t="shared" si="1"/>
        <v>13780</v>
      </c>
    </row>
    <row r="14" spans="1:9" ht="14.25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>
        <f>+G15+G16+G17+G18</f>
        <v>0</v>
      </c>
      <c r="H14" s="13">
        <f>+H15+H16+H17+H18</f>
        <v>0</v>
      </c>
      <c r="I14" s="13">
        <f t="shared" si="1"/>
        <v>0</v>
      </c>
    </row>
    <row r="15" spans="1:9" ht="14.25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/>
      <c r="H15" s="13"/>
      <c r="I15" s="13">
        <f t="shared" si="1"/>
        <v>0</v>
      </c>
    </row>
    <row r="16" spans="1:9" ht="14.25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 ht="14.25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 ht="14.25">
      <c r="A18" s="1"/>
      <c r="B18" s="12" t="s">
        <v>31</v>
      </c>
      <c r="C18" s="13">
        <v>14812312</v>
      </c>
      <c r="D18" s="13">
        <v>14035798</v>
      </c>
      <c r="E18" s="13">
        <f t="shared" si="0"/>
        <v>776514</v>
      </c>
      <c r="F18" s="12" t="s">
        <v>22</v>
      </c>
      <c r="G18" s="13"/>
      <c r="H18" s="13"/>
      <c r="I18" s="13">
        <f t="shared" si="1"/>
        <v>0</v>
      </c>
    </row>
    <row r="19" spans="1:9" ht="14.25">
      <c r="A19" s="1"/>
      <c r="B19" s="12" t="s">
        <v>32</v>
      </c>
      <c r="C19" s="13">
        <f>+C20+C21</f>
        <v>0</v>
      </c>
      <c r="D19" s="13">
        <f>+D20+D21</f>
        <v>20419</v>
      </c>
      <c r="E19" s="13">
        <f t="shared" si="0"/>
        <v>-20419</v>
      </c>
      <c r="F19" s="12"/>
      <c r="G19" s="13"/>
      <c r="H19" s="13"/>
      <c r="I19" s="13"/>
    </row>
    <row r="20" spans="1:9" ht="14.25">
      <c r="A20" s="1"/>
      <c r="B20" s="12" t="s">
        <v>14</v>
      </c>
      <c r="C20" s="13"/>
      <c r="D20" s="13"/>
      <c r="E20" s="13">
        <f t="shared" si="0"/>
        <v>0</v>
      </c>
      <c r="F20" s="12"/>
      <c r="G20" s="13"/>
      <c r="H20" s="13"/>
      <c r="I20" s="13"/>
    </row>
    <row r="21" spans="1:9" ht="14.25">
      <c r="A21" s="1"/>
      <c r="B21" s="12" t="s">
        <v>16</v>
      </c>
      <c r="C21" s="13"/>
      <c r="D21" s="13">
        <v>20419</v>
      </c>
      <c r="E21" s="13">
        <f t="shared" si="0"/>
        <v>-20419</v>
      </c>
      <c r="F21" s="12"/>
      <c r="G21" s="13"/>
      <c r="H21" s="13"/>
      <c r="I21" s="13"/>
    </row>
    <row r="22" spans="1:9" ht="14.25">
      <c r="A22" s="1"/>
      <c r="B22" s="12" t="s">
        <v>33</v>
      </c>
      <c r="C22" s="13">
        <v>88960</v>
      </c>
      <c r="D22" s="13">
        <v>87140</v>
      </c>
      <c r="E22" s="13">
        <f t="shared" si="0"/>
        <v>1820</v>
      </c>
      <c r="F22" s="12"/>
      <c r="G22" s="13"/>
      <c r="H22" s="13"/>
      <c r="I22" s="13"/>
    </row>
    <row r="23" spans="1:9" ht="14.25">
      <c r="A23" s="1"/>
      <c r="B23" s="12" t="s">
        <v>34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 ht="14.25">
      <c r="A24" s="1"/>
      <c r="B24" s="8" t="s">
        <v>35</v>
      </c>
      <c r="C24" s="9">
        <f>+C25 +C27</f>
        <v>0</v>
      </c>
      <c r="D24" s="9">
        <f>+D25 +D27</f>
        <v>0</v>
      </c>
      <c r="E24" s="9">
        <f t="shared" si="0"/>
        <v>0</v>
      </c>
      <c r="F24" s="8" t="s">
        <v>36</v>
      </c>
      <c r="G24" s="9">
        <f>+G25</f>
        <v>0</v>
      </c>
      <c r="H24" s="9">
        <f>+H25</f>
        <v>0</v>
      </c>
      <c r="I24" s="9">
        <f t="shared" ref="I24:I26" si="2">G24-H24</f>
        <v>0</v>
      </c>
    </row>
    <row r="25" spans="1:9" ht="14.25">
      <c r="A25" s="1"/>
      <c r="B25" s="8" t="s">
        <v>37</v>
      </c>
      <c r="C25" s="9">
        <f>+C26</f>
        <v>0</v>
      </c>
      <c r="D25" s="9">
        <f>+D26</f>
        <v>0</v>
      </c>
      <c r="E25" s="9">
        <f t="shared" si="0"/>
        <v>0</v>
      </c>
      <c r="F25" s="12" t="s">
        <v>38</v>
      </c>
      <c r="G25" s="13"/>
      <c r="H25" s="13"/>
      <c r="I25" s="13">
        <f t="shared" si="2"/>
        <v>0</v>
      </c>
    </row>
    <row r="26" spans="1:9" ht="14.25">
      <c r="A26" s="1"/>
      <c r="B26" s="12" t="s">
        <v>39</v>
      </c>
      <c r="C26" s="13"/>
      <c r="D26" s="13"/>
      <c r="E26" s="13">
        <f t="shared" si="0"/>
        <v>0</v>
      </c>
      <c r="F26" s="8" t="s">
        <v>40</v>
      </c>
      <c r="G26" s="9">
        <f>+G7 +G24</f>
        <v>1942106</v>
      </c>
      <c r="H26" s="9">
        <f>+H7 +H24</f>
        <v>1508821</v>
      </c>
      <c r="I26" s="9">
        <f t="shared" si="2"/>
        <v>433285</v>
      </c>
    </row>
    <row r="27" spans="1:9" ht="14.25">
      <c r="A27" s="1"/>
      <c r="B27" s="8" t="s">
        <v>41</v>
      </c>
      <c r="C27" s="9">
        <f>+C28+C29+C30+C31+C32+C33</f>
        <v>0</v>
      </c>
      <c r="D27" s="9">
        <f>+D28+D29+D30+D31+D32+D33</f>
        <v>0</v>
      </c>
      <c r="E27" s="9">
        <f t="shared" si="0"/>
        <v>0</v>
      </c>
      <c r="F27" s="23" t="s">
        <v>42</v>
      </c>
      <c r="G27" s="24"/>
      <c r="H27" s="24"/>
      <c r="I27" s="25"/>
    </row>
    <row r="28" spans="1:9" ht="14.25">
      <c r="A28" s="1"/>
      <c r="B28" s="12" t="s">
        <v>43</v>
      </c>
      <c r="C28" s="13"/>
      <c r="D28" s="13"/>
      <c r="E28" s="13">
        <f t="shared" si="0"/>
        <v>0</v>
      </c>
      <c r="F28" s="10" t="s">
        <v>44</v>
      </c>
      <c r="G28" s="11">
        <f>+G29</f>
        <v>0</v>
      </c>
      <c r="H28" s="11">
        <f>+H29</f>
        <v>0</v>
      </c>
      <c r="I28" s="11">
        <f t="shared" ref="I28:I39" si="3">G28-H28</f>
        <v>0</v>
      </c>
    </row>
    <row r="29" spans="1:9" ht="14.25">
      <c r="A29" s="1"/>
      <c r="B29" s="12" t="s">
        <v>45</v>
      </c>
      <c r="C29" s="13"/>
      <c r="D29" s="13"/>
      <c r="E29" s="13">
        <f t="shared" si="0"/>
        <v>0</v>
      </c>
      <c r="F29" s="12" t="s">
        <v>46</v>
      </c>
      <c r="G29" s="13"/>
      <c r="H29" s="13"/>
      <c r="I29" s="13">
        <f t="shared" si="3"/>
        <v>0</v>
      </c>
    </row>
    <row r="30" spans="1:9" ht="14.25">
      <c r="A30" s="1"/>
      <c r="B30" s="12" t="s">
        <v>47</v>
      </c>
      <c r="C30" s="13"/>
      <c r="D30" s="13"/>
      <c r="E30" s="13">
        <f t="shared" si="0"/>
        <v>0</v>
      </c>
      <c r="F30" s="12" t="s">
        <v>48</v>
      </c>
      <c r="G30" s="13"/>
      <c r="H30" s="13"/>
      <c r="I30" s="13">
        <f t="shared" si="3"/>
        <v>0</v>
      </c>
    </row>
    <row r="31" spans="1:9" ht="14.25">
      <c r="A31" s="1"/>
      <c r="B31" s="12" t="s">
        <v>49</v>
      </c>
      <c r="C31" s="13"/>
      <c r="D31" s="13"/>
      <c r="E31" s="13">
        <f t="shared" si="0"/>
        <v>0</v>
      </c>
      <c r="F31" s="12" t="s">
        <v>50</v>
      </c>
      <c r="G31" s="13">
        <f>+G32+G33+G34+G35</f>
        <v>0</v>
      </c>
      <c r="H31" s="13">
        <f>+H32+H33+H34+H35</f>
        <v>0</v>
      </c>
      <c r="I31" s="13">
        <f t="shared" si="3"/>
        <v>0</v>
      </c>
    </row>
    <row r="32" spans="1:9" ht="14.25">
      <c r="A32" s="1"/>
      <c r="B32" s="12" t="s">
        <v>51</v>
      </c>
      <c r="C32" s="13"/>
      <c r="D32" s="13"/>
      <c r="E32" s="13">
        <f t="shared" si="0"/>
        <v>0</v>
      </c>
      <c r="F32" s="12" t="s">
        <v>52</v>
      </c>
      <c r="G32" s="13"/>
      <c r="H32" s="13"/>
      <c r="I32" s="13">
        <f t="shared" si="3"/>
        <v>0</v>
      </c>
    </row>
    <row r="33" spans="1:9" ht="14.25">
      <c r="A33" s="1"/>
      <c r="B33" s="12" t="s">
        <v>53</v>
      </c>
      <c r="C33" s="13"/>
      <c r="D33" s="13"/>
      <c r="E33" s="13">
        <f t="shared" si="0"/>
        <v>0</v>
      </c>
      <c r="F33" s="12" t="s">
        <v>54</v>
      </c>
      <c r="G33" s="13"/>
      <c r="H33" s="13"/>
      <c r="I33" s="13">
        <f t="shared" si="3"/>
        <v>0</v>
      </c>
    </row>
    <row r="34" spans="1:9" ht="14.25">
      <c r="A34" s="1"/>
      <c r="B34" s="12"/>
      <c r="C34" s="13"/>
      <c r="D34" s="13"/>
      <c r="E34" s="13"/>
      <c r="F34" s="12" t="s">
        <v>55</v>
      </c>
      <c r="G34" s="13"/>
      <c r="H34" s="13"/>
      <c r="I34" s="13">
        <f t="shared" si="3"/>
        <v>0</v>
      </c>
    </row>
    <row r="35" spans="1:9" ht="14.25">
      <c r="A35" s="1"/>
      <c r="B35" s="12"/>
      <c r="C35" s="13"/>
      <c r="D35" s="13"/>
      <c r="E35" s="13"/>
      <c r="F35" s="12" t="s">
        <v>56</v>
      </c>
      <c r="G35" s="13"/>
      <c r="H35" s="13"/>
      <c r="I35" s="13">
        <f t="shared" si="3"/>
        <v>0</v>
      </c>
    </row>
    <row r="36" spans="1:9" ht="14.25">
      <c r="A36" s="1"/>
      <c r="B36" s="12"/>
      <c r="C36" s="13"/>
      <c r="D36" s="13"/>
      <c r="E36" s="13"/>
      <c r="F36" s="12" t="s">
        <v>57</v>
      </c>
      <c r="G36" s="13">
        <v>12959166</v>
      </c>
      <c r="H36" s="13">
        <v>12634536</v>
      </c>
      <c r="I36" s="13">
        <f t="shared" si="3"/>
        <v>324630</v>
      </c>
    </row>
    <row r="37" spans="1:9" ht="14.25">
      <c r="A37" s="1"/>
      <c r="B37" s="12"/>
      <c r="C37" s="13"/>
      <c r="D37" s="13"/>
      <c r="E37" s="13"/>
      <c r="F37" s="14" t="s">
        <v>58</v>
      </c>
      <c r="G37" s="15">
        <v>324630</v>
      </c>
      <c r="H37" s="15">
        <v>-37086</v>
      </c>
      <c r="I37" s="15">
        <f t="shared" si="3"/>
        <v>361716</v>
      </c>
    </row>
    <row r="38" spans="1:9" ht="14.25">
      <c r="A38" s="1"/>
      <c r="B38" s="12"/>
      <c r="C38" s="13"/>
      <c r="D38" s="13"/>
      <c r="E38" s="13"/>
      <c r="F38" s="8" t="s">
        <v>59</v>
      </c>
      <c r="G38" s="9">
        <f>+G28 +G30 +G31 +G36</f>
        <v>12959166</v>
      </c>
      <c r="H38" s="9">
        <f>+H28 +H30 +H31 +H36</f>
        <v>12634536</v>
      </c>
      <c r="I38" s="9">
        <f t="shared" si="3"/>
        <v>324630</v>
      </c>
    </row>
    <row r="39" spans="1:9" ht="14.25">
      <c r="A39" s="1"/>
      <c r="B39" s="8" t="s">
        <v>60</v>
      </c>
      <c r="C39" s="9">
        <f>+C7 +C24</f>
        <v>14901272</v>
      </c>
      <c r="D39" s="9">
        <f>+D7 +D24</f>
        <v>14143357</v>
      </c>
      <c r="E39" s="9">
        <f t="shared" ref="E39" si="4">C39-D39</f>
        <v>757915</v>
      </c>
      <c r="F39" s="16" t="s">
        <v>61</v>
      </c>
      <c r="G39" s="17">
        <f>+G26 +G38</f>
        <v>14901272</v>
      </c>
      <c r="H39" s="17">
        <f>+H26 +H38</f>
        <v>14143357</v>
      </c>
      <c r="I39" s="17">
        <f t="shared" si="3"/>
        <v>757915</v>
      </c>
    </row>
  </sheetData>
  <mergeCells count="5">
    <mergeCell ref="B2:I2"/>
    <mergeCell ref="B3:I3"/>
    <mergeCell ref="B5:E5"/>
    <mergeCell ref="F5:I5"/>
    <mergeCell ref="F27:I27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法人本部</vt:lpstr>
      <vt:lpstr>交流センター</vt:lpstr>
      <vt:lpstr>情報センター</vt:lpstr>
      <vt:lpstr>法人本部
(公益事業)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m.watanabe</dc:creator>
  <cp:lastModifiedBy>m.watanabe</cp:lastModifiedBy>
  <dcterms:created xsi:type="dcterms:W3CDTF">2017-06-21T00:22:47Z</dcterms:created>
  <dcterms:modified xsi:type="dcterms:W3CDTF">2017-07-31T07:02:01Z</dcterms:modified>
</cp:coreProperties>
</file>