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法人本部" sheetId="1" r:id="rId1"/>
    <sheet name="交流センター" sheetId="2" r:id="rId2"/>
  </sheets>
  <calcPr calcId="145621" calcMode="manual"/>
</workbook>
</file>

<file path=xl/calcChain.xml><?xml version="1.0" encoding="utf-8"?>
<calcChain xmlns="http://schemas.openxmlformats.org/spreadsheetml/2006/main">
  <c r="H185" i="2" l="1"/>
  <c r="J185" i="2" s="1"/>
  <c r="G182" i="2"/>
  <c r="H181" i="2"/>
  <c r="J181" i="2" s="1"/>
  <c r="H180" i="2"/>
  <c r="J180" i="2" s="1"/>
  <c r="H179" i="2"/>
  <c r="J179" i="2" s="1"/>
  <c r="H178" i="2"/>
  <c r="J178" i="2" s="1"/>
  <c r="H177" i="2"/>
  <c r="J177" i="2" s="1"/>
  <c r="H176" i="2"/>
  <c r="J176" i="2" s="1"/>
  <c r="H175" i="2"/>
  <c r="J175" i="2" s="1"/>
  <c r="I174" i="2"/>
  <c r="G174" i="2"/>
  <c r="F174" i="2"/>
  <c r="E174" i="2"/>
  <c r="H174" i="2" s="1"/>
  <c r="J174" i="2" s="1"/>
  <c r="H173" i="2"/>
  <c r="J173" i="2" s="1"/>
  <c r="H172" i="2"/>
  <c r="J172" i="2" s="1"/>
  <c r="H171" i="2"/>
  <c r="J171" i="2" s="1"/>
  <c r="I170" i="2"/>
  <c r="G170" i="2"/>
  <c r="F170" i="2"/>
  <c r="E170" i="2"/>
  <c r="H170" i="2" s="1"/>
  <c r="H169" i="2"/>
  <c r="J169" i="2" s="1"/>
  <c r="H168" i="2"/>
  <c r="J168" i="2" s="1"/>
  <c r="I167" i="2"/>
  <c r="G167" i="2"/>
  <c r="F167" i="2"/>
  <c r="E167" i="2"/>
  <c r="H166" i="2"/>
  <c r="J166" i="2" s="1"/>
  <c r="H165" i="2"/>
  <c r="J165" i="2" s="1"/>
  <c r="H164" i="2"/>
  <c r="J164" i="2" s="1"/>
  <c r="H163" i="2"/>
  <c r="J163" i="2" s="1"/>
  <c r="I162" i="2"/>
  <c r="I182" i="2" s="1"/>
  <c r="G162" i="2"/>
  <c r="F162" i="2"/>
  <c r="F182" i="2" s="1"/>
  <c r="E162" i="2"/>
  <c r="H162" i="2" s="1"/>
  <c r="H160" i="2"/>
  <c r="J160" i="2" s="1"/>
  <c r="H159" i="2"/>
  <c r="J159" i="2" s="1"/>
  <c r="H158" i="2"/>
  <c r="J158" i="2" s="1"/>
  <c r="H157" i="2"/>
  <c r="J157" i="2" s="1"/>
  <c r="H156" i="2"/>
  <c r="J156" i="2" s="1"/>
  <c r="H155" i="2"/>
  <c r="J155" i="2" s="1"/>
  <c r="H154" i="2"/>
  <c r="J154" i="2" s="1"/>
  <c r="I153" i="2"/>
  <c r="I161" i="2" s="1"/>
  <c r="I183" i="2" s="1"/>
  <c r="G153" i="2"/>
  <c r="F153" i="2"/>
  <c r="E153" i="2"/>
  <c r="H153" i="2" s="1"/>
  <c r="H152" i="2"/>
  <c r="J152" i="2" s="1"/>
  <c r="H151" i="2"/>
  <c r="J151" i="2" s="1"/>
  <c r="H150" i="2"/>
  <c r="J150" i="2" s="1"/>
  <c r="I149" i="2"/>
  <c r="G149" i="2"/>
  <c r="F149" i="2"/>
  <c r="E149" i="2"/>
  <c r="H149" i="2" s="1"/>
  <c r="J149" i="2" s="1"/>
  <c r="H148" i="2"/>
  <c r="J148" i="2" s="1"/>
  <c r="H147" i="2"/>
  <c r="J147" i="2" s="1"/>
  <c r="I146" i="2"/>
  <c r="G146" i="2"/>
  <c r="G161" i="2" s="1"/>
  <c r="G183" i="2" s="1"/>
  <c r="F146" i="2"/>
  <c r="F161" i="2" s="1"/>
  <c r="E146" i="2"/>
  <c r="I144" i="2"/>
  <c r="E144" i="2"/>
  <c r="H143" i="2"/>
  <c r="J143" i="2" s="1"/>
  <c r="I142" i="2"/>
  <c r="G142" i="2"/>
  <c r="G144" i="2" s="1"/>
  <c r="F142" i="2"/>
  <c r="F144" i="2" s="1"/>
  <c r="E142" i="2"/>
  <c r="H142" i="2" s="1"/>
  <c r="E141" i="2"/>
  <c r="H140" i="2"/>
  <c r="J140" i="2" s="1"/>
  <c r="I139" i="2"/>
  <c r="I141" i="2" s="1"/>
  <c r="I145" i="2" s="1"/>
  <c r="G139" i="2"/>
  <c r="G141" i="2" s="1"/>
  <c r="G145" i="2" s="1"/>
  <c r="F139" i="2"/>
  <c r="F141" i="2" s="1"/>
  <c r="F145" i="2" s="1"/>
  <c r="E139" i="2"/>
  <c r="H139" i="2" s="1"/>
  <c r="H136" i="2"/>
  <c r="J136" i="2" s="1"/>
  <c r="I135" i="2"/>
  <c r="G135" i="2"/>
  <c r="F135" i="2"/>
  <c r="E135" i="2"/>
  <c r="H135" i="2" s="1"/>
  <c r="J135" i="2" s="1"/>
  <c r="H134" i="2"/>
  <c r="J134" i="2" s="1"/>
  <c r="H133" i="2"/>
  <c r="J133" i="2" s="1"/>
  <c r="I132" i="2"/>
  <c r="G132" i="2"/>
  <c r="F132" i="2"/>
  <c r="E132" i="2"/>
  <c r="H132" i="2" s="1"/>
  <c r="J132" i="2" s="1"/>
  <c r="H131" i="2"/>
  <c r="J131" i="2" s="1"/>
  <c r="H130" i="2"/>
  <c r="J130" i="2" s="1"/>
  <c r="H129" i="2"/>
  <c r="J129" i="2" s="1"/>
  <c r="H128" i="2"/>
  <c r="J128" i="2" s="1"/>
  <c r="H127" i="2"/>
  <c r="J127" i="2" s="1"/>
  <c r="H126" i="2"/>
  <c r="J126" i="2" s="1"/>
  <c r="I125" i="2"/>
  <c r="G125" i="2"/>
  <c r="F125" i="2"/>
  <c r="E125" i="2"/>
  <c r="H125" i="2" s="1"/>
  <c r="J125" i="2" s="1"/>
  <c r="H124" i="2"/>
  <c r="J124" i="2" s="1"/>
  <c r="H123" i="2"/>
  <c r="J123" i="2" s="1"/>
  <c r="H122" i="2"/>
  <c r="J122" i="2" s="1"/>
  <c r="H121" i="2"/>
  <c r="J121" i="2" s="1"/>
  <c r="H120" i="2"/>
  <c r="J120" i="2" s="1"/>
  <c r="H119" i="2"/>
  <c r="J119" i="2" s="1"/>
  <c r="H118" i="2"/>
  <c r="J118" i="2" s="1"/>
  <c r="H117" i="2"/>
  <c r="J117" i="2" s="1"/>
  <c r="H116" i="2"/>
  <c r="J116" i="2" s="1"/>
  <c r="H115" i="2"/>
  <c r="J115" i="2" s="1"/>
  <c r="H114" i="2"/>
  <c r="J114" i="2" s="1"/>
  <c r="H113" i="2"/>
  <c r="J113" i="2" s="1"/>
  <c r="H112" i="2"/>
  <c r="J112" i="2" s="1"/>
  <c r="H111" i="2"/>
  <c r="J111" i="2" s="1"/>
  <c r="H110" i="2"/>
  <c r="J110" i="2" s="1"/>
  <c r="H109" i="2"/>
  <c r="J109" i="2" s="1"/>
  <c r="I108" i="2"/>
  <c r="G108" i="2"/>
  <c r="F108" i="2"/>
  <c r="E108" i="2"/>
  <c r="H108" i="2" s="1"/>
  <c r="J108" i="2" s="1"/>
  <c r="H107" i="2"/>
  <c r="J107" i="2" s="1"/>
  <c r="H106" i="2"/>
  <c r="J106" i="2" s="1"/>
  <c r="H105" i="2"/>
  <c r="J105" i="2" s="1"/>
  <c r="H104" i="2"/>
  <c r="J104" i="2" s="1"/>
  <c r="H103" i="2"/>
  <c r="J103" i="2" s="1"/>
  <c r="H102" i="2"/>
  <c r="J102" i="2" s="1"/>
  <c r="I101" i="2"/>
  <c r="G101" i="2"/>
  <c r="F101" i="2"/>
  <c r="E101" i="2"/>
  <c r="H101" i="2" s="1"/>
  <c r="J101" i="2" s="1"/>
  <c r="H100" i="2"/>
  <c r="J100" i="2" s="1"/>
  <c r="H99" i="2"/>
  <c r="J99" i="2" s="1"/>
  <c r="H98" i="2"/>
  <c r="J98" i="2" s="1"/>
  <c r="H97" i="2"/>
  <c r="J97" i="2" s="1"/>
  <c r="H96" i="2"/>
  <c r="J96" i="2" s="1"/>
  <c r="I95" i="2"/>
  <c r="G95" i="2"/>
  <c r="F95" i="2"/>
  <c r="E95" i="2"/>
  <c r="H94" i="2"/>
  <c r="J94" i="2" s="1"/>
  <c r="I93" i="2"/>
  <c r="G93" i="2"/>
  <c r="F93" i="2"/>
  <c r="E93" i="2"/>
  <c r="H93" i="2" s="1"/>
  <c r="J93" i="2" s="1"/>
  <c r="H92" i="2"/>
  <c r="J92" i="2" s="1"/>
  <c r="H91" i="2"/>
  <c r="J91" i="2" s="1"/>
  <c r="H90" i="2"/>
  <c r="J90" i="2" s="1"/>
  <c r="H89" i="2"/>
  <c r="J89" i="2" s="1"/>
  <c r="H88" i="2"/>
  <c r="J88" i="2" s="1"/>
  <c r="H87" i="2"/>
  <c r="J87" i="2" s="1"/>
  <c r="H86" i="2"/>
  <c r="J86" i="2" s="1"/>
  <c r="H85" i="2"/>
  <c r="J85" i="2" s="1"/>
  <c r="H84" i="2"/>
  <c r="J84" i="2" s="1"/>
  <c r="H83" i="2"/>
  <c r="J83" i="2" s="1"/>
  <c r="H82" i="2"/>
  <c r="J82" i="2" s="1"/>
  <c r="H81" i="2"/>
  <c r="J81" i="2" s="1"/>
  <c r="I80" i="2"/>
  <c r="G80" i="2"/>
  <c r="G68" i="2" s="1"/>
  <c r="F80" i="2"/>
  <c r="E80" i="2"/>
  <c r="H79" i="2"/>
  <c r="J79" i="2" s="1"/>
  <c r="H78" i="2"/>
  <c r="J78" i="2" s="1"/>
  <c r="H77" i="2"/>
  <c r="J77" i="2" s="1"/>
  <c r="H76" i="2"/>
  <c r="J76" i="2" s="1"/>
  <c r="H75" i="2"/>
  <c r="J75" i="2" s="1"/>
  <c r="H74" i="2"/>
  <c r="J74" i="2" s="1"/>
  <c r="H73" i="2"/>
  <c r="J73" i="2" s="1"/>
  <c r="H72" i="2"/>
  <c r="J72" i="2" s="1"/>
  <c r="H71" i="2"/>
  <c r="J71" i="2" s="1"/>
  <c r="H70" i="2"/>
  <c r="J70" i="2" s="1"/>
  <c r="H69" i="2"/>
  <c r="J69" i="2" s="1"/>
  <c r="I68" i="2"/>
  <c r="F68" i="2"/>
  <c r="H67" i="2"/>
  <c r="J67" i="2" s="1"/>
  <c r="H66" i="2"/>
  <c r="J66" i="2" s="1"/>
  <c r="H65" i="2"/>
  <c r="J65" i="2" s="1"/>
  <c r="J64" i="2"/>
  <c r="H64" i="2"/>
  <c r="I63" i="2"/>
  <c r="G63" i="2"/>
  <c r="F63" i="2"/>
  <c r="E63" i="2"/>
  <c r="H63" i="2" s="1"/>
  <c r="H62" i="2"/>
  <c r="J62" i="2" s="1"/>
  <c r="H61" i="2"/>
  <c r="J61" i="2" s="1"/>
  <c r="I60" i="2"/>
  <c r="G60" i="2"/>
  <c r="F60" i="2"/>
  <c r="E60" i="2"/>
  <c r="H59" i="2"/>
  <c r="J59" i="2" s="1"/>
  <c r="J58" i="2"/>
  <c r="H58" i="2"/>
  <c r="I57" i="2"/>
  <c r="I55" i="2" s="1"/>
  <c r="I137" i="2" s="1"/>
  <c r="G57" i="2"/>
  <c r="F57" i="2"/>
  <c r="E57" i="2"/>
  <c r="H56" i="2"/>
  <c r="J56" i="2" s="1"/>
  <c r="G55" i="2"/>
  <c r="G137" i="2" s="1"/>
  <c r="F55" i="2"/>
  <c r="F137" i="2" s="1"/>
  <c r="E55" i="2"/>
  <c r="H53" i="2"/>
  <c r="J53" i="2" s="1"/>
  <c r="H52" i="2"/>
  <c r="J52" i="2" s="1"/>
  <c r="H51" i="2"/>
  <c r="J51" i="2" s="1"/>
  <c r="H50" i="2"/>
  <c r="J50" i="2" s="1"/>
  <c r="H49" i="2"/>
  <c r="J49" i="2" s="1"/>
  <c r="H48" i="2"/>
  <c r="J48" i="2" s="1"/>
  <c r="I47" i="2"/>
  <c r="G47" i="2"/>
  <c r="F47" i="2"/>
  <c r="F46" i="2" s="1"/>
  <c r="E47" i="2"/>
  <c r="H47" i="2" s="1"/>
  <c r="I46" i="2"/>
  <c r="G46" i="2"/>
  <c r="E46" i="2"/>
  <c r="H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7" i="2"/>
  <c r="J37" i="2" s="1"/>
  <c r="I36" i="2"/>
  <c r="I32" i="2" s="1"/>
  <c r="G36" i="2"/>
  <c r="F36" i="2"/>
  <c r="E36" i="2"/>
  <c r="H36" i="2" s="1"/>
  <c r="H35" i="2"/>
  <c r="J35" i="2" s="1"/>
  <c r="H34" i="2"/>
  <c r="J34" i="2" s="1"/>
  <c r="I33" i="2"/>
  <c r="G33" i="2"/>
  <c r="F33" i="2"/>
  <c r="F32" i="2" s="1"/>
  <c r="E33" i="2"/>
  <c r="G32" i="2"/>
  <c r="E32" i="2"/>
  <c r="H32" i="2" s="1"/>
  <c r="H31" i="2"/>
  <c r="J31" i="2" s="1"/>
  <c r="H30" i="2"/>
  <c r="J30" i="2" s="1"/>
  <c r="I29" i="2"/>
  <c r="G29" i="2"/>
  <c r="F29" i="2"/>
  <c r="E29" i="2"/>
  <c r="H28" i="2"/>
  <c r="J28" i="2" s="1"/>
  <c r="H27" i="2"/>
  <c r="J27" i="2" s="1"/>
  <c r="H26" i="2"/>
  <c r="J26" i="2" s="1"/>
  <c r="H25" i="2"/>
  <c r="J25" i="2" s="1"/>
  <c r="H24" i="2"/>
  <c r="J24" i="2" s="1"/>
  <c r="H23" i="2"/>
  <c r="J23" i="2" s="1"/>
  <c r="I22" i="2"/>
  <c r="G22" i="2"/>
  <c r="F22" i="2"/>
  <c r="E22" i="2"/>
  <c r="H22" i="2" s="1"/>
  <c r="J22" i="2" s="1"/>
  <c r="I21" i="2"/>
  <c r="G21" i="2"/>
  <c r="F21" i="2"/>
  <c r="E21" i="2"/>
  <c r="H21" i="2" s="1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I11" i="2"/>
  <c r="I7" i="2" s="1"/>
  <c r="I54" i="2" s="1"/>
  <c r="G11" i="2"/>
  <c r="F11" i="2"/>
  <c r="E11" i="2"/>
  <c r="H10" i="2"/>
  <c r="J10" i="2" s="1"/>
  <c r="H9" i="2"/>
  <c r="J9" i="2" s="1"/>
  <c r="H8" i="2"/>
  <c r="J8" i="2" s="1"/>
  <c r="G7" i="2"/>
  <c r="G54" i="2" s="1"/>
  <c r="G138" i="2" s="1"/>
  <c r="G184" i="2" s="1"/>
  <c r="G186" i="2" s="1"/>
  <c r="F7" i="2"/>
  <c r="E7" i="2"/>
  <c r="H7" i="2" s="1"/>
  <c r="H185" i="1"/>
  <c r="J185" i="1" s="1"/>
  <c r="G182" i="1"/>
  <c r="H181" i="1"/>
  <c r="J181" i="1" s="1"/>
  <c r="H180" i="1"/>
  <c r="J180" i="1" s="1"/>
  <c r="H179" i="1"/>
  <c r="J179" i="1" s="1"/>
  <c r="H178" i="1"/>
  <c r="J178" i="1" s="1"/>
  <c r="H177" i="1"/>
  <c r="J177" i="1" s="1"/>
  <c r="H176" i="1"/>
  <c r="J176" i="1" s="1"/>
  <c r="H175" i="1"/>
  <c r="J175" i="1" s="1"/>
  <c r="I174" i="1"/>
  <c r="G174" i="1"/>
  <c r="F174" i="1"/>
  <c r="E174" i="1"/>
  <c r="H174" i="1" s="1"/>
  <c r="J174" i="1" s="1"/>
  <c r="H173" i="1"/>
  <c r="J173" i="1" s="1"/>
  <c r="H172" i="1"/>
  <c r="J172" i="1" s="1"/>
  <c r="H171" i="1"/>
  <c r="J171" i="1" s="1"/>
  <c r="I170" i="1"/>
  <c r="G170" i="1"/>
  <c r="F170" i="1"/>
  <c r="E170" i="1"/>
  <c r="H170" i="1" s="1"/>
  <c r="H169" i="1"/>
  <c r="J169" i="1" s="1"/>
  <c r="H168" i="1"/>
  <c r="J168" i="1" s="1"/>
  <c r="I167" i="1"/>
  <c r="G167" i="1"/>
  <c r="F167" i="1"/>
  <c r="E167" i="1"/>
  <c r="H166" i="1"/>
  <c r="J166" i="1" s="1"/>
  <c r="H165" i="1"/>
  <c r="J165" i="1" s="1"/>
  <c r="H164" i="1"/>
  <c r="J164" i="1" s="1"/>
  <c r="H163" i="1"/>
  <c r="J163" i="1" s="1"/>
  <c r="I162" i="1"/>
  <c r="I182" i="1" s="1"/>
  <c r="G162" i="1"/>
  <c r="F162" i="1"/>
  <c r="F182" i="1" s="1"/>
  <c r="E162" i="1"/>
  <c r="H162" i="1" s="1"/>
  <c r="E161" i="1"/>
  <c r="H160" i="1"/>
  <c r="J160" i="1" s="1"/>
  <c r="H159" i="1"/>
  <c r="J159" i="1" s="1"/>
  <c r="H158" i="1"/>
  <c r="J158" i="1" s="1"/>
  <c r="H157" i="1"/>
  <c r="J157" i="1" s="1"/>
  <c r="H156" i="1"/>
  <c r="J156" i="1" s="1"/>
  <c r="H155" i="1"/>
  <c r="J155" i="1" s="1"/>
  <c r="H154" i="1"/>
  <c r="J154" i="1" s="1"/>
  <c r="I153" i="1"/>
  <c r="G153" i="1"/>
  <c r="F153" i="1"/>
  <c r="E153" i="1"/>
  <c r="H153" i="1" s="1"/>
  <c r="H152" i="1"/>
  <c r="J152" i="1" s="1"/>
  <c r="H151" i="1"/>
  <c r="J151" i="1" s="1"/>
  <c r="H150" i="1"/>
  <c r="J150" i="1" s="1"/>
  <c r="I149" i="1"/>
  <c r="G149" i="1"/>
  <c r="F149" i="1"/>
  <c r="E149" i="1"/>
  <c r="H148" i="1"/>
  <c r="J148" i="1" s="1"/>
  <c r="J147" i="1"/>
  <c r="H147" i="1"/>
  <c r="I146" i="1"/>
  <c r="I161" i="1" s="1"/>
  <c r="G146" i="1"/>
  <c r="G161" i="1" s="1"/>
  <c r="G183" i="1" s="1"/>
  <c r="F146" i="1"/>
  <c r="F161" i="1" s="1"/>
  <c r="E146" i="1"/>
  <c r="H146" i="1" s="1"/>
  <c r="J146" i="1" s="1"/>
  <c r="I144" i="1"/>
  <c r="J143" i="1"/>
  <c r="H143" i="1"/>
  <c r="I142" i="1"/>
  <c r="G142" i="1"/>
  <c r="G144" i="1" s="1"/>
  <c r="F142" i="1"/>
  <c r="F144" i="1" s="1"/>
  <c r="E142" i="1"/>
  <c r="E144" i="1" s="1"/>
  <c r="H144" i="1" s="1"/>
  <c r="J144" i="1" s="1"/>
  <c r="I141" i="1"/>
  <c r="I145" i="1" s="1"/>
  <c r="J140" i="1"/>
  <c r="H140" i="1"/>
  <c r="I139" i="1"/>
  <c r="H139" i="1"/>
  <c r="J139" i="1" s="1"/>
  <c r="G139" i="1"/>
  <c r="G141" i="1" s="1"/>
  <c r="G145" i="1" s="1"/>
  <c r="F139" i="1"/>
  <c r="F141" i="1" s="1"/>
  <c r="F145" i="1" s="1"/>
  <c r="E139" i="1"/>
  <c r="E141" i="1" s="1"/>
  <c r="J136" i="1"/>
  <c r="H136" i="1"/>
  <c r="I135" i="1"/>
  <c r="H135" i="1"/>
  <c r="J135" i="1" s="1"/>
  <c r="G135" i="1"/>
  <c r="F135" i="1"/>
  <c r="E135" i="1"/>
  <c r="J134" i="1"/>
  <c r="H134" i="1"/>
  <c r="J133" i="1"/>
  <c r="H133" i="1"/>
  <c r="I132" i="1"/>
  <c r="G132" i="1"/>
  <c r="F132" i="1"/>
  <c r="H132" i="1" s="1"/>
  <c r="J132" i="1" s="1"/>
  <c r="E132" i="1"/>
  <c r="J131" i="1"/>
  <c r="H131" i="1"/>
  <c r="J130" i="1"/>
  <c r="H130" i="1"/>
  <c r="J129" i="1"/>
  <c r="H129" i="1"/>
  <c r="J128" i="1"/>
  <c r="H128" i="1"/>
  <c r="J127" i="1"/>
  <c r="H127" i="1"/>
  <c r="J126" i="1"/>
  <c r="H126" i="1"/>
  <c r="I125" i="1"/>
  <c r="H125" i="1"/>
  <c r="J125" i="1" s="1"/>
  <c r="G125" i="1"/>
  <c r="F125" i="1"/>
  <c r="E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I108" i="1"/>
  <c r="G108" i="1"/>
  <c r="F108" i="1"/>
  <c r="H108" i="1" s="1"/>
  <c r="J108" i="1" s="1"/>
  <c r="E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I101" i="1"/>
  <c r="H101" i="1"/>
  <c r="J101" i="1" s="1"/>
  <c r="G101" i="1"/>
  <c r="F101" i="1"/>
  <c r="E101" i="1"/>
  <c r="J100" i="1"/>
  <c r="H100" i="1"/>
  <c r="J99" i="1"/>
  <c r="H99" i="1"/>
  <c r="J98" i="1"/>
  <c r="H98" i="1"/>
  <c r="J97" i="1"/>
  <c r="H97" i="1"/>
  <c r="J96" i="1"/>
  <c r="H96" i="1"/>
  <c r="I95" i="1"/>
  <c r="H95" i="1"/>
  <c r="J95" i="1" s="1"/>
  <c r="G95" i="1"/>
  <c r="F95" i="1"/>
  <c r="E95" i="1"/>
  <c r="J94" i="1"/>
  <c r="H94" i="1"/>
  <c r="I93" i="1"/>
  <c r="H93" i="1"/>
  <c r="J93" i="1" s="1"/>
  <c r="G93" i="1"/>
  <c r="F93" i="1"/>
  <c r="E93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I80" i="1"/>
  <c r="G80" i="1"/>
  <c r="F80" i="1"/>
  <c r="H80" i="1" s="1"/>
  <c r="J80" i="1" s="1"/>
  <c r="E80" i="1"/>
  <c r="J79" i="1"/>
  <c r="H79" i="1"/>
  <c r="J78" i="1"/>
  <c r="H78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I68" i="1"/>
  <c r="G68" i="1"/>
  <c r="F68" i="1"/>
  <c r="H68" i="1" s="1"/>
  <c r="J68" i="1" s="1"/>
  <c r="E68" i="1"/>
  <c r="J67" i="1"/>
  <c r="H67" i="1"/>
  <c r="J66" i="1"/>
  <c r="H66" i="1"/>
  <c r="J65" i="1"/>
  <c r="H65" i="1"/>
  <c r="J64" i="1"/>
  <c r="H64" i="1"/>
  <c r="I63" i="1"/>
  <c r="H63" i="1"/>
  <c r="J63" i="1" s="1"/>
  <c r="G63" i="1"/>
  <c r="F63" i="1"/>
  <c r="E63" i="1"/>
  <c r="J62" i="1"/>
  <c r="H62" i="1"/>
  <c r="J61" i="1"/>
  <c r="H61" i="1"/>
  <c r="I60" i="1"/>
  <c r="I55" i="1" s="1"/>
  <c r="I137" i="1" s="1"/>
  <c r="G60" i="1"/>
  <c r="F60" i="1"/>
  <c r="H60" i="1" s="1"/>
  <c r="J60" i="1" s="1"/>
  <c r="E60" i="1"/>
  <c r="E55" i="1" s="1"/>
  <c r="J59" i="1"/>
  <c r="H59" i="1"/>
  <c r="J58" i="1"/>
  <c r="H58" i="1"/>
  <c r="I57" i="1"/>
  <c r="H57" i="1"/>
  <c r="J57" i="1" s="1"/>
  <c r="G57" i="1"/>
  <c r="F57" i="1"/>
  <c r="E57" i="1"/>
  <c r="J56" i="1"/>
  <c r="H56" i="1"/>
  <c r="G55" i="1"/>
  <c r="G137" i="1" s="1"/>
  <c r="J53" i="1"/>
  <c r="H53" i="1"/>
  <c r="J52" i="1"/>
  <c r="H52" i="1"/>
  <c r="J51" i="1"/>
  <c r="H51" i="1"/>
  <c r="J50" i="1"/>
  <c r="H50" i="1"/>
  <c r="J49" i="1"/>
  <c r="H49" i="1"/>
  <c r="J48" i="1"/>
  <c r="H48" i="1"/>
  <c r="I47" i="1"/>
  <c r="H47" i="1"/>
  <c r="J47" i="1" s="1"/>
  <c r="G47" i="1"/>
  <c r="G46" i="1" s="1"/>
  <c r="F47" i="1"/>
  <c r="E47" i="1"/>
  <c r="I46" i="1"/>
  <c r="F46" i="1"/>
  <c r="H46" i="1" s="1"/>
  <c r="J46" i="1" s="1"/>
  <c r="E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I36" i="1"/>
  <c r="G36" i="1"/>
  <c r="F36" i="1"/>
  <c r="H36" i="1" s="1"/>
  <c r="J36" i="1" s="1"/>
  <c r="E36" i="1"/>
  <c r="J35" i="1"/>
  <c r="H35" i="1"/>
  <c r="J34" i="1"/>
  <c r="H34" i="1"/>
  <c r="I33" i="1"/>
  <c r="H33" i="1"/>
  <c r="J33" i="1" s="1"/>
  <c r="G33" i="1"/>
  <c r="G32" i="1" s="1"/>
  <c r="F33" i="1"/>
  <c r="E33" i="1"/>
  <c r="I32" i="1"/>
  <c r="F32" i="1"/>
  <c r="H32" i="1" s="1"/>
  <c r="J32" i="1" s="1"/>
  <c r="E32" i="1"/>
  <c r="J31" i="1"/>
  <c r="H31" i="1"/>
  <c r="J30" i="1"/>
  <c r="H30" i="1"/>
  <c r="I29" i="1"/>
  <c r="H29" i="1"/>
  <c r="J29" i="1" s="1"/>
  <c r="G29" i="1"/>
  <c r="F29" i="1"/>
  <c r="E29" i="1"/>
  <c r="J28" i="1"/>
  <c r="H28" i="1"/>
  <c r="J27" i="1"/>
  <c r="H27" i="1"/>
  <c r="J26" i="1"/>
  <c r="H26" i="1"/>
  <c r="J25" i="1"/>
  <c r="H25" i="1"/>
  <c r="J24" i="1"/>
  <c r="H24" i="1"/>
  <c r="J23" i="1"/>
  <c r="H23" i="1"/>
  <c r="I22" i="1"/>
  <c r="I21" i="1" s="1"/>
  <c r="G22" i="1"/>
  <c r="F22" i="1"/>
  <c r="H22" i="1" s="1"/>
  <c r="J22" i="1" s="1"/>
  <c r="E22" i="1"/>
  <c r="E21" i="1" s="1"/>
  <c r="G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I11" i="1"/>
  <c r="H11" i="1"/>
  <c r="J11" i="1" s="1"/>
  <c r="G11" i="1"/>
  <c r="F11" i="1"/>
  <c r="E11" i="1"/>
  <c r="J10" i="1"/>
  <c r="H10" i="1"/>
  <c r="J9" i="1"/>
  <c r="H9" i="1"/>
  <c r="J8" i="1"/>
  <c r="H8" i="1"/>
  <c r="I7" i="1"/>
  <c r="I54" i="1" s="1"/>
  <c r="I138" i="1" s="1"/>
  <c r="H7" i="1"/>
  <c r="J7" i="1" s="1"/>
  <c r="G7" i="1"/>
  <c r="F7" i="1"/>
  <c r="E7" i="1"/>
  <c r="H141" i="1" l="1"/>
  <c r="J141" i="1" s="1"/>
  <c r="E145" i="1"/>
  <c r="H145" i="1" s="1"/>
  <c r="J145" i="1" s="1"/>
  <c r="I138" i="2"/>
  <c r="I184" i="2" s="1"/>
  <c r="I186" i="2" s="1"/>
  <c r="F54" i="1"/>
  <c r="E54" i="1"/>
  <c r="G54" i="1"/>
  <c r="G138" i="1" s="1"/>
  <c r="G184" i="1" s="1"/>
  <c r="G186" i="1" s="1"/>
  <c r="E137" i="1"/>
  <c r="I183" i="1"/>
  <c r="I184" i="1" s="1"/>
  <c r="I186" i="1" s="1"/>
  <c r="F21" i="1"/>
  <c r="H21" i="1" s="1"/>
  <c r="J21" i="1" s="1"/>
  <c r="F55" i="1"/>
  <c r="F137" i="1" s="1"/>
  <c r="H149" i="1"/>
  <c r="J149" i="1" s="1"/>
  <c r="H29" i="2"/>
  <c r="J29" i="2" s="1"/>
  <c r="J46" i="2"/>
  <c r="H55" i="2"/>
  <c r="J55" i="2" s="1"/>
  <c r="H60" i="2"/>
  <c r="J60" i="2" s="1"/>
  <c r="H146" i="2"/>
  <c r="J146" i="2" s="1"/>
  <c r="E161" i="2"/>
  <c r="F183" i="1"/>
  <c r="J162" i="1"/>
  <c r="H167" i="1"/>
  <c r="J167" i="1" s="1"/>
  <c r="E182" i="1"/>
  <c r="H182" i="1" s="1"/>
  <c r="J182" i="1" s="1"/>
  <c r="H11" i="2"/>
  <c r="J11" i="2" s="1"/>
  <c r="H33" i="2"/>
  <c r="J33" i="2" s="1"/>
  <c r="E54" i="2"/>
  <c r="H57" i="2"/>
  <c r="J57" i="2" s="1"/>
  <c r="H80" i="2"/>
  <c r="J80" i="2" s="1"/>
  <c r="E68" i="2"/>
  <c r="H68" i="2" s="1"/>
  <c r="J68" i="2" s="1"/>
  <c r="H144" i="2"/>
  <c r="J144" i="2" s="1"/>
  <c r="H161" i="1"/>
  <c r="J161" i="1" s="1"/>
  <c r="J7" i="2"/>
  <c r="J32" i="2"/>
  <c r="H141" i="2"/>
  <c r="J141" i="2" s="1"/>
  <c r="E145" i="2"/>
  <c r="H145" i="2" s="1"/>
  <c r="J145" i="2" s="1"/>
  <c r="H142" i="1"/>
  <c r="J142" i="1" s="1"/>
  <c r="J153" i="1"/>
  <c r="J170" i="1"/>
  <c r="F54" i="2"/>
  <c r="F138" i="2" s="1"/>
  <c r="F184" i="2" s="1"/>
  <c r="F186" i="2" s="1"/>
  <c r="J36" i="2"/>
  <c r="J47" i="2"/>
  <c r="J63" i="2"/>
  <c r="J139" i="2"/>
  <c r="J142" i="2"/>
  <c r="F183" i="2"/>
  <c r="J153" i="2"/>
  <c r="J170" i="2"/>
  <c r="H95" i="2"/>
  <c r="J95" i="2" s="1"/>
  <c r="J162" i="2"/>
  <c r="H167" i="2"/>
  <c r="J167" i="2" s="1"/>
  <c r="E182" i="2"/>
  <c r="H182" i="2" s="1"/>
  <c r="J182" i="2" s="1"/>
  <c r="E183" i="1" l="1"/>
  <c r="H183" i="1" s="1"/>
  <c r="J183" i="1" s="1"/>
  <c r="H55" i="1"/>
  <c r="J55" i="1" s="1"/>
  <c r="E138" i="1"/>
  <c r="H54" i="1"/>
  <c r="J54" i="1" s="1"/>
  <c r="H161" i="2"/>
  <c r="J161" i="2" s="1"/>
  <c r="E183" i="2"/>
  <c r="H183" i="2" s="1"/>
  <c r="J183" i="2" s="1"/>
  <c r="E137" i="2"/>
  <c r="H137" i="2" s="1"/>
  <c r="J137" i="2" s="1"/>
  <c r="H137" i="1"/>
  <c r="J137" i="1" s="1"/>
  <c r="F138" i="1"/>
  <c r="F184" i="1" s="1"/>
  <c r="F186" i="1" s="1"/>
  <c r="H54" i="2"/>
  <c r="J54" i="2" s="1"/>
  <c r="E138" i="2"/>
  <c r="H138" i="2" l="1"/>
  <c r="J138" i="2" s="1"/>
  <c r="E184" i="2"/>
  <c r="E184" i="1"/>
  <c r="H138" i="1"/>
  <c r="J138" i="1" s="1"/>
  <c r="H184" i="1" l="1"/>
  <c r="J184" i="1" s="1"/>
  <c r="E186" i="1"/>
  <c r="H186" i="1" s="1"/>
  <c r="J186" i="1" s="1"/>
  <c r="H184" i="2"/>
  <c r="J184" i="2" s="1"/>
  <c r="E186" i="2"/>
  <c r="H186" i="2" s="1"/>
  <c r="J186" i="2" s="1"/>
</calcChain>
</file>

<file path=xl/sharedStrings.xml><?xml version="1.0" encoding="utf-8"?>
<sst xmlns="http://schemas.openxmlformats.org/spreadsheetml/2006/main" count="402" uniqueCount="186">
  <si>
    <t>別紙３（⑩）</t>
    <rPh sb="0" eb="2">
      <t>ベッシ</t>
    </rPh>
    <phoneticPr fontId="3"/>
  </si>
  <si>
    <t>法人本部  資金収支明細書</t>
    <phoneticPr fontId="3"/>
  </si>
  <si>
    <t>（自）平成28年4月1日  （至）平成29年3月31日</t>
    <phoneticPr fontId="3"/>
  </si>
  <si>
    <t>（単位：円）</t>
    <phoneticPr fontId="3"/>
  </si>
  <si>
    <t>勘定科目</t>
    <rPh sb="0" eb="2">
      <t>カンジョウ</t>
    </rPh>
    <rPh sb="2" eb="4">
      <t>カモク</t>
    </rPh>
    <phoneticPr fontId="3"/>
  </si>
  <si>
    <t>サービス区分</t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</si>
  <si>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</si>
  <si>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1"/>
  </si>
  <si>
    <t>拠点区分合計</t>
    <rPh sb="0" eb="2">
      <t>キョテン</t>
    </rPh>
    <rPh sb="2" eb="4">
      <t>クブン</t>
    </rPh>
    <rPh sb="4" eb="6">
      <t>ゴウケイ</t>
    </rPh>
    <phoneticPr fontId="1"/>
  </si>
  <si>
    <t>本部経理区分_法人本部</t>
    <phoneticPr fontId="2"/>
  </si>
  <si>
    <t>社会福祉事業に関する連絡_盲ろう者向け通訳･介助員派遣事業</t>
  </si>
  <si>
    <t>社会福祉事業に関する助成_地域生活支援事業</t>
  </si>
  <si>
    <t>事業活動による収支</t>
  </si>
  <si>
    <t>収入</t>
  </si>
  <si>
    <t>県受託事業収入</t>
  </si>
  <si>
    <t>　交流センター事業収入</t>
  </si>
  <si>
    <t>　情報センター事業収入</t>
  </si>
  <si>
    <t>　盲ろう者向け通訳･介助員派遣事業収入</t>
  </si>
  <si>
    <t>　地域生活支援事業収入</t>
  </si>
  <si>
    <t>　　障害者社会参加推進センター運営事業</t>
  </si>
  <si>
    <t>　　障害者110番運営事業</t>
  </si>
  <si>
    <t>　　障害者相談員研修事業</t>
  </si>
  <si>
    <t>　　障害者芸術文化祭開催事業</t>
  </si>
  <si>
    <t>　　盲ろう者向け通訳･介助員研修事業</t>
  </si>
  <si>
    <t>　　盲ろう者生活訓練事業</t>
  </si>
  <si>
    <t>　　音声機能障害者発声訓練･指導者養成事業</t>
  </si>
  <si>
    <t>　　オストメイト社会適応訓練事業</t>
  </si>
  <si>
    <t>　　盲ろう者向け通訳･介助員講師養成事業</t>
  </si>
  <si>
    <t>その他の事業収入</t>
  </si>
  <si>
    <t>　補助金事業収入</t>
  </si>
  <si>
    <t>　　新潟県障害福祉団体補助金</t>
  </si>
  <si>
    <t>　　共同募金配当金</t>
  </si>
  <si>
    <t>　物品販売事業収入</t>
  </si>
  <si>
    <t>　肢体不自由児活動支援事業助成金</t>
  </si>
  <si>
    <t>　事業参加費</t>
  </si>
  <si>
    <t>　その他の事業収入</t>
  </si>
  <si>
    <t>会費収入</t>
  </si>
  <si>
    <t>　一般会員</t>
  </si>
  <si>
    <t>　賛助会員</t>
  </si>
  <si>
    <t>負担金収入</t>
  </si>
  <si>
    <t>　一体管理負担金収入</t>
  </si>
  <si>
    <t>　　指定管理法人</t>
  </si>
  <si>
    <t>　　光熱水費</t>
  </si>
  <si>
    <t>　管理事務負担金収入</t>
  </si>
  <si>
    <t>　　施設管理</t>
  </si>
  <si>
    <t>　　交流センター事業</t>
  </si>
  <si>
    <t>　　情報センター事業</t>
  </si>
  <si>
    <t>　　盲ろう者向け通訳･介助員派遣事業</t>
  </si>
  <si>
    <t>　　地域生活支援事業</t>
  </si>
  <si>
    <t>　　公益自主事業</t>
  </si>
  <si>
    <t>　その他の負担金収入</t>
  </si>
  <si>
    <t>経常経費寄附金収入</t>
  </si>
  <si>
    <t>受取利息配当金収入</t>
  </si>
  <si>
    <t>その他の収入</t>
  </si>
  <si>
    <t>　手数料収入</t>
  </si>
  <si>
    <t>　　自販機手数料収入</t>
  </si>
  <si>
    <t>　　収益事業所販売手数料収入</t>
  </si>
  <si>
    <t>　　その他の販売手数料収入</t>
  </si>
  <si>
    <t>　受入研修費収入</t>
  </si>
  <si>
    <t>　雑収入</t>
  </si>
  <si>
    <t>　一体管理事業負担金返戻収入</t>
  </si>
  <si>
    <t>事業活動収入計（１）</t>
  </si>
  <si>
    <t>支出</t>
  </si>
  <si>
    <t>人件費支出</t>
  </si>
  <si>
    <t>　役員報酬支出</t>
  </si>
  <si>
    <t>　職員給料支出</t>
  </si>
  <si>
    <t>　　正規職員給料</t>
  </si>
  <si>
    <t>　　契約職員給料</t>
  </si>
  <si>
    <t>　職員賞与支出</t>
  </si>
  <si>
    <t>　　正規職員賞与</t>
  </si>
  <si>
    <t>　　契約職員賞与</t>
  </si>
  <si>
    <t>　非常勤職員給与支出</t>
  </si>
  <si>
    <t>　　非常勤職員給与</t>
  </si>
  <si>
    <t>　　パート･アルバイト給与</t>
  </si>
  <si>
    <t>　退職給付支出</t>
  </si>
  <si>
    <t>　法定福利費支出</t>
  </si>
  <si>
    <t>事業費支出</t>
  </si>
  <si>
    <t>　保健衛生費支出</t>
  </si>
  <si>
    <t>　被服費支出</t>
  </si>
  <si>
    <t>　教養娯楽費支出</t>
  </si>
  <si>
    <t>　諸謝金支出</t>
  </si>
  <si>
    <t>　水道光熱費支出</t>
  </si>
  <si>
    <t>　燃料費支出</t>
  </si>
  <si>
    <t>　消耗器具備品費支出</t>
  </si>
  <si>
    <t>　保険料支出</t>
  </si>
  <si>
    <t>　賃借料支出</t>
  </si>
  <si>
    <t>　車輌費支出</t>
  </si>
  <si>
    <t>　通信運搬費支出</t>
  </si>
  <si>
    <t>　広報費支出</t>
  </si>
  <si>
    <t>　　機関誌発行費</t>
  </si>
  <si>
    <t>　　その他の広報費</t>
  </si>
  <si>
    <t>　障害者社会参加推進センター運営事業費支出</t>
  </si>
  <si>
    <t>　障害者110番運営事業費支出</t>
  </si>
  <si>
    <t>　障害者相談員研修事業費支出</t>
  </si>
  <si>
    <t>　障害者芸術文化祭開催事業費支出</t>
  </si>
  <si>
    <t>　盲ろう者向け通訳･介助員研修事業費支出</t>
  </si>
  <si>
    <t>　盲ろう者生活訓練事業費支出</t>
  </si>
  <si>
    <t>　音声機能障害者発声訓練･指導者養成事業費支出</t>
  </si>
  <si>
    <t>　オストメイト社会適応訓練事業費支出</t>
  </si>
  <si>
    <t>　地域交流事業費支出</t>
  </si>
  <si>
    <t>　肢体不自由児活動支援事業費支出</t>
  </si>
  <si>
    <t>　地域活動支援事業費支出</t>
  </si>
  <si>
    <t>　　市町村団体活動支援事業費</t>
  </si>
  <si>
    <t>　社会活動推進事業費支出</t>
  </si>
  <si>
    <t>　　新潟県身体障害者福祉大会費</t>
  </si>
  <si>
    <t>　　全国身体障害者福祉大会費</t>
  </si>
  <si>
    <t>　　ミュージックふれあい交流会費</t>
  </si>
  <si>
    <t>　　プラザふれあい交流会費</t>
  </si>
  <si>
    <t>　　地域団体指導者研修会･会員総会費</t>
  </si>
  <si>
    <t>　負担金支出</t>
  </si>
  <si>
    <t>　　リハビリ業務提携負担金</t>
  </si>
  <si>
    <t>　　関東甲信越静ブロック協議会負担金</t>
  </si>
  <si>
    <t>　　日本身体障害者団体連合会負担金</t>
  </si>
  <si>
    <t>　その他の事業費支出</t>
  </si>
  <si>
    <t>　雑支出</t>
  </si>
  <si>
    <t>　盲ろう者向け通訳･介助員講師養成事業費支出</t>
  </si>
  <si>
    <t>事務費支出</t>
  </si>
  <si>
    <t>　福利厚生費支出</t>
  </si>
  <si>
    <t>　職員被服費支出</t>
  </si>
  <si>
    <t>　旅費交通費支出</t>
  </si>
  <si>
    <t>　研修研究費支出</t>
  </si>
  <si>
    <t>　事務消耗品費支出</t>
  </si>
  <si>
    <t>　印刷製本費支出</t>
  </si>
  <si>
    <t>　修繕費支出</t>
  </si>
  <si>
    <t>　会議費支出</t>
  </si>
  <si>
    <t>　業務委託費支出</t>
  </si>
  <si>
    <t>　手数料支出</t>
  </si>
  <si>
    <t>　租税公課支出</t>
  </si>
  <si>
    <t>　保守料支出</t>
  </si>
  <si>
    <t>　渉外費支出</t>
  </si>
  <si>
    <t>　諸会費支出</t>
  </si>
  <si>
    <t>　管理事務費支出</t>
  </si>
  <si>
    <t>　個別管理費支出</t>
  </si>
  <si>
    <t>　その他の事務費支出</t>
  </si>
  <si>
    <t>　　その他の事務費</t>
  </si>
  <si>
    <t>流動資産評価損等による資金減少額</t>
  </si>
  <si>
    <t>　徴収不能額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</si>
  <si>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</si>
  <si>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</si>
  <si>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</si>
  <si>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</si>
  <si>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</si>
  <si>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施設整備等収入計（４）</t>
  </si>
  <si>
    <t>固定資産取得支出</t>
  </si>
  <si>
    <t>　器具及び備品取得支出</t>
  </si>
  <si>
    <t>施設整備等支出計（５）</t>
  </si>
  <si>
    <t>施設整備等資金収支差額（６）＝（４）－（５）</t>
  </si>
  <si>
    <t>その他の活動による収支</t>
  </si>
  <si>
    <t>事業区分間繰入金収入</t>
  </si>
  <si>
    <t>　社会福祉事業区分間</t>
  </si>
  <si>
    <t>　公益事業区分間</t>
  </si>
  <si>
    <t>拠点区分間繰入金収入</t>
  </si>
  <si>
    <t>　法人本部拠点区分間</t>
  </si>
  <si>
    <t>　交流センター拠点区分間</t>
  </si>
  <si>
    <t>　情報センター拠点区分間</t>
  </si>
  <si>
    <t>サービス区分間繰入金収入</t>
  </si>
  <si>
    <t>　法人本部サービス区分間</t>
  </si>
  <si>
    <t>　地域生活支援事業サービス区分間</t>
  </si>
  <si>
    <t>　盲ろう者向け通訳･介助員派遣事業サービス区分間</t>
  </si>
  <si>
    <t>　交流センター事業サービス区分間</t>
  </si>
  <si>
    <t>　喫茶事業サービス区分間</t>
  </si>
  <si>
    <t>　新潟ふれ愛プラザ一体管理事業サービス区分間</t>
  </si>
  <si>
    <t>　情報センター事業サービス区分間</t>
  </si>
  <si>
    <t>その他の活動収入計（７）</t>
  </si>
  <si>
    <t>積立資産支出</t>
  </si>
  <si>
    <t>　退職給付引当資産支出</t>
  </si>
  <si>
    <t>　人件費積立資産支出</t>
  </si>
  <si>
    <t>　修繕積立資産支出</t>
  </si>
  <si>
    <t>　運用財産積立資産支出</t>
  </si>
  <si>
    <t>事業区分間繰入金支出</t>
  </si>
  <si>
    <t>拠点区分間繰入金支出</t>
  </si>
  <si>
    <t>サービス区分間繰入金支出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</si>
  <si>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</si>
  <si>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</si>
  <si>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2"/>
  </si>
  <si>
    <t>前期末支払資金残高（１１）</t>
    <phoneticPr fontId="2"/>
  </si>
  <si>
    <t>当期末支払資金残高（１０）＋（１１）</t>
    <phoneticPr fontId="2"/>
  </si>
  <si>
    <t>交流センター  資金収支明細書</t>
    <phoneticPr fontId="3"/>
  </si>
  <si>
    <t>（自）平成28年4月1日  （至）平成29年3月31日</t>
    <phoneticPr fontId="3"/>
  </si>
  <si>
    <t>（単位：円）</t>
    <phoneticPr fontId="3"/>
  </si>
  <si>
    <t>身体障害者福祉センター_新潟県障害者交流センター</t>
    <phoneticPr fontId="2"/>
  </si>
  <si>
    <t>社会福祉事業に関する連絡_新潟ふれ愛プラザ一体管理事業</t>
  </si>
  <si>
    <t>社会福祉事業に関する助成_喫茶事業</t>
  </si>
  <si>
    <t>当期資金収支差額合計（１０）＝（３）＋（６）＋（９）</t>
    <phoneticPr fontId="2"/>
  </si>
  <si>
    <t>前期末支払資金残高（１１）</t>
    <phoneticPr fontId="2"/>
  </si>
  <si>
    <t>当期末支払資金残高（１０）＋（１１）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</si>
</sst>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>
      <alignment vertical="center"/>
    </xf>
    <xf numFmtId="0" fontId="7" fillId="0" borderId="9" xfId="1" applyFont="1" applyFill="1" applyBorder="1" applyAlignment="1">
      <alignment horizontal="center" vertical="center" wrapText="1" shrinkToFit="1"/>
    </xf>
    <xf numFmtId="0" fontId="7" fillId="0" borderId="10" xfId="1" applyFont="1" applyFill="1" applyBorder="1" applyAlignment="1">
      <alignment horizontal="center" vertical="center" wrapText="1" shrinkToFit="1"/>
    </xf>
    <xf numFmtId="0" fontId="7" fillId="0" borderId="5" xfId="2" applyFont="1" applyFill="1" applyBorder="1" applyAlignment="1">
      <alignment vertical="center" shrinkToFit="1"/>
    </xf>
    <xf numFmtId="176" fontId="9" fillId="0" borderId="5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shrinkToFit="1"/>
    </xf>
    <xf numFmtId="176" fontId="9" fillId="0" borderId="11" xfId="2" applyNumberFormat="1" applyFont="1" applyFill="1" applyBorder="1" applyAlignment="1" applyProtection="1">
      <alignment vertical="center" shrinkToFit="1"/>
      <protection locked="0"/>
    </xf>
    <xf numFmtId="0" fontId="7" fillId="0" borderId="9" xfId="2" applyFont="1" applyFill="1" applyBorder="1" applyAlignment="1">
      <alignment vertical="center" shrinkToFit="1"/>
    </xf>
    <xf numFmtId="176" fontId="9" fillId="0" borderId="9" xfId="2" applyNumberFormat="1" applyFont="1" applyFill="1" applyBorder="1" applyAlignment="1" applyProtection="1">
      <alignment vertical="center" shrinkToFit="1"/>
      <protection locked="0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13" xfId="2" applyNumberFormat="1" applyFont="1" applyFill="1" applyBorder="1" applyAlignment="1" applyProtection="1">
      <alignment vertical="center" shrinkToFit="1"/>
      <protection locked="0"/>
    </xf>
    <xf numFmtId="0" fontId="7" fillId="0" borderId="14" xfId="2" applyFont="1" applyFill="1" applyBorder="1" applyAlignment="1">
      <alignment vertical="center"/>
    </xf>
    <xf numFmtId="0" fontId="7" fillId="0" borderId="11" xfId="2" applyFont="1" applyFill="1" applyBorder="1" applyAlignment="1">
      <alignment vertical="top" shrinkToFit="1"/>
    </xf>
    <xf numFmtId="176" fontId="9" fillId="0" borderId="11" xfId="2" applyNumberFormat="1" applyFont="1" applyFill="1" applyBorder="1" applyAlignment="1" applyProtection="1">
      <alignment vertical="top" shrinkToFit="1"/>
      <protection locked="0"/>
    </xf>
    <xf numFmtId="0" fontId="7" fillId="0" borderId="11" xfId="2" applyFont="1" applyFill="1" applyBorder="1" applyAlignment="1">
      <alignment horizontal="left" vertical="top" shrinkToFit="1"/>
    </xf>
    <xf numFmtId="0" fontId="7" fillId="0" borderId="9" xfId="2" applyFont="1" applyFill="1" applyBorder="1" applyAlignment="1">
      <alignment vertical="top" shrinkToFit="1"/>
    </xf>
    <xf numFmtId="176" fontId="9" fillId="0" borderId="9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 applyAlignment="1">
      <alignment vertical="center" textRotation="255"/>
    </xf>
    <xf numFmtId="0" fontId="7" fillId="0" borderId="11" xfId="2" applyFont="1" applyFill="1" applyBorder="1" applyAlignment="1">
      <alignment vertical="center" textRotation="255"/>
    </xf>
    <xf numFmtId="0" fontId="7" fillId="0" borderId="10" xfId="2" applyFont="1" applyFill="1" applyBorder="1" applyAlignment="1">
      <alignment vertical="center" textRotation="255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6"/>
  <sheetViews>
    <sheetView showGridLines="0" tabSelected="1" workbookViewId="0"/>
  </sheetViews>
  <sheetFormatPr defaultRowHeight="13.5"/>
  <cols>
    <col min="1" max="3" width="2.875" customWidth="1"/>
    <col min="4" max="4" width="44.375" customWidth="1"/>
    <col min="5" max="10" width="20.75" customWidth="1"/>
  </cols>
  <sheetData>
    <row r="1" spans="2:10" ht="21">
      <c r="B1" s="1"/>
      <c r="C1" s="1"/>
      <c r="D1" s="1"/>
      <c r="E1" s="1"/>
      <c r="F1" s="1"/>
      <c r="G1" s="1"/>
      <c r="H1" s="2"/>
      <c r="I1" s="3"/>
      <c r="J1" s="4" t="s">
        <v>0</v>
      </c>
    </row>
    <row r="2" spans="2:10" ht="21">
      <c r="B2" s="27" t="s">
        <v>1</v>
      </c>
      <c r="C2" s="27"/>
      <c r="D2" s="27"/>
      <c r="E2" s="27"/>
      <c r="F2" s="27"/>
      <c r="G2" s="27"/>
      <c r="H2" s="27"/>
      <c r="I2" s="27"/>
      <c r="J2" s="27"/>
    </row>
    <row r="3" spans="2:10" ht="21">
      <c r="B3" s="28" t="s">
        <v>2</v>
      </c>
      <c r="C3" s="28"/>
      <c r="D3" s="28"/>
      <c r="E3" s="28"/>
      <c r="F3" s="28"/>
      <c r="G3" s="28"/>
      <c r="H3" s="28"/>
      <c r="I3" s="28"/>
      <c r="J3" s="28"/>
    </row>
    <row r="4" spans="2:10" ht="15.75">
      <c r="B4" s="5"/>
      <c r="C4" s="5"/>
      <c r="D4" s="5"/>
      <c r="E4" s="5"/>
      <c r="F4" s="5"/>
      <c r="G4" s="5"/>
      <c r="H4" s="6"/>
      <c r="I4" s="6"/>
      <c r="J4" s="5" t="s">
        <v>3</v>
      </c>
    </row>
    <row r="5" spans="2:10" ht="14.25">
      <c r="B5" s="29" t="s">
        <v>4</v>
      </c>
      <c r="C5" s="30"/>
      <c r="D5" s="31"/>
      <c r="E5" s="35" t="s">
        <v>5</v>
      </c>
      <c r="F5" s="36"/>
      <c r="G5" s="36"/>
      <c r="H5" s="37" t="s">
        <v>6</v>
      </c>
      <c r="I5" s="37" t="s">
        <v>7</v>
      </c>
      <c r="J5" s="37" t="s">
        <v>8</v>
      </c>
    </row>
    <row r="6" spans="2:10" ht="42.75">
      <c r="B6" s="32"/>
      <c r="C6" s="33"/>
      <c r="D6" s="34"/>
      <c r="E6" s="7" t="s">
        <v>9</v>
      </c>
      <c r="F6" s="8" t="s">
        <v>10</v>
      </c>
      <c r="G6" s="8" t="s">
        <v>11</v>
      </c>
      <c r="H6" s="38"/>
      <c r="I6" s="38"/>
      <c r="J6" s="38"/>
    </row>
    <row r="7" spans="2:10" ht="14.25">
      <c r="B7" s="24" t="s">
        <v>12</v>
      </c>
      <c r="C7" s="24" t="s">
        <v>13</v>
      </c>
      <c r="D7" s="9" t="s">
        <v>14</v>
      </c>
      <c r="E7" s="10">
        <f>+E8+E9+E10+E11</f>
        <v>0</v>
      </c>
      <c r="F7" s="10">
        <f>+F8+F9+F10+F11</f>
        <v>14082562</v>
      </c>
      <c r="G7" s="10">
        <f>+G8+G9+G10+G11</f>
        <v>12874000</v>
      </c>
      <c r="H7" s="10">
        <f>+E7+F7+G7</f>
        <v>26956562</v>
      </c>
      <c r="I7" s="10">
        <f>+I8+I9+I10+I11</f>
        <v>0</v>
      </c>
      <c r="J7" s="10">
        <f>H7-I7</f>
        <v>26956562</v>
      </c>
    </row>
    <row r="8" spans="2:10" ht="14.25">
      <c r="B8" s="25"/>
      <c r="C8" s="25"/>
      <c r="D8" s="11" t="s">
        <v>15</v>
      </c>
      <c r="E8" s="12"/>
      <c r="F8" s="12"/>
      <c r="G8" s="12"/>
      <c r="H8" s="12">
        <f t="shared" ref="H8:H71" si="0">+E8+F8+G8</f>
        <v>0</v>
      </c>
      <c r="I8" s="12"/>
      <c r="J8" s="12">
        <f t="shared" ref="J8:J71" si="1">H8-I8</f>
        <v>0</v>
      </c>
    </row>
    <row r="9" spans="2:10" ht="14.25">
      <c r="B9" s="25"/>
      <c r="C9" s="25"/>
      <c r="D9" s="11" t="s">
        <v>16</v>
      </c>
      <c r="E9" s="12"/>
      <c r="F9" s="12"/>
      <c r="G9" s="12"/>
      <c r="H9" s="12">
        <f t="shared" si="0"/>
        <v>0</v>
      </c>
      <c r="I9" s="12"/>
      <c r="J9" s="12">
        <f t="shared" si="1"/>
        <v>0</v>
      </c>
    </row>
    <row r="10" spans="2:10" ht="14.25">
      <c r="B10" s="25"/>
      <c r="C10" s="25"/>
      <c r="D10" s="11" t="s">
        <v>17</v>
      </c>
      <c r="E10" s="12"/>
      <c r="F10" s="12">
        <v>14082562</v>
      </c>
      <c r="G10" s="12"/>
      <c r="H10" s="12">
        <f t="shared" si="0"/>
        <v>14082562</v>
      </c>
      <c r="I10" s="12"/>
      <c r="J10" s="12">
        <f t="shared" si="1"/>
        <v>14082562</v>
      </c>
    </row>
    <row r="11" spans="2:10" ht="14.25">
      <c r="B11" s="25"/>
      <c r="C11" s="25"/>
      <c r="D11" s="11" t="s">
        <v>18</v>
      </c>
      <c r="E11" s="12">
        <f>+E12+E13+E14+E15+E16+E17+E18+E19+E20</f>
        <v>0</v>
      </c>
      <c r="F11" s="12">
        <f>+F12+F13+F14+F15+F16+F17+F18+F19+F20</f>
        <v>0</v>
      </c>
      <c r="G11" s="12">
        <f>+G12+G13+G14+G15+G16+G17+G18+G19+G20</f>
        <v>12874000</v>
      </c>
      <c r="H11" s="12">
        <f t="shared" si="0"/>
        <v>12874000</v>
      </c>
      <c r="I11" s="12">
        <f>+I12+I13+I14+I15+I16+I17+I18+I19+I20</f>
        <v>0</v>
      </c>
      <c r="J11" s="12">
        <f t="shared" si="1"/>
        <v>12874000</v>
      </c>
    </row>
    <row r="12" spans="2:10" ht="14.25">
      <c r="B12" s="25"/>
      <c r="C12" s="25"/>
      <c r="D12" s="11" t="s">
        <v>19</v>
      </c>
      <c r="E12" s="12"/>
      <c r="F12" s="12"/>
      <c r="G12" s="12">
        <v>5920000</v>
      </c>
      <c r="H12" s="12">
        <f t="shared" si="0"/>
        <v>5920000</v>
      </c>
      <c r="I12" s="12"/>
      <c r="J12" s="12">
        <f t="shared" si="1"/>
        <v>5920000</v>
      </c>
    </row>
    <row r="13" spans="2:10" ht="14.25">
      <c r="B13" s="25"/>
      <c r="C13" s="25"/>
      <c r="D13" s="11" t="s">
        <v>20</v>
      </c>
      <c r="E13" s="12"/>
      <c r="F13" s="12"/>
      <c r="G13" s="12">
        <v>3026000</v>
      </c>
      <c r="H13" s="12">
        <f t="shared" si="0"/>
        <v>3026000</v>
      </c>
      <c r="I13" s="12"/>
      <c r="J13" s="12">
        <f t="shared" si="1"/>
        <v>3026000</v>
      </c>
    </row>
    <row r="14" spans="2:10" ht="14.25">
      <c r="B14" s="25"/>
      <c r="C14" s="25"/>
      <c r="D14" s="11" t="s">
        <v>21</v>
      </c>
      <c r="E14" s="12"/>
      <c r="F14" s="12"/>
      <c r="G14" s="12">
        <v>315000</v>
      </c>
      <c r="H14" s="12">
        <f t="shared" si="0"/>
        <v>315000</v>
      </c>
      <c r="I14" s="12"/>
      <c r="J14" s="12">
        <f t="shared" si="1"/>
        <v>315000</v>
      </c>
    </row>
    <row r="15" spans="2:10" ht="14.25">
      <c r="B15" s="25"/>
      <c r="C15" s="25"/>
      <c r="D15" s="11" t="s">
        <v>22</v>
      </c>
      <c r="E15" s="12"/>
      <c r="F15" s="12"/>
      <c r="G15" s="12">
        <v>1678000</v>
      </c>
      <c r="H15" s="12">
        <f t="shared" si="0"/>
        <v>1678000</v>
      </c>
      <c r="I15" s="12"/>
      <c r="J15" s="12">
        <f t="shared" si="1"/>
        <v>1678000</v>
      </c>
    </row>
    <row r="16" spans="2:10" ht="14.25">
      <c r="B16" s="25"/>
      <c r="C16" s="25"/>
      <c r="D16" s="11" t="s">
        <v>23</v>
      </c>
      <c r="E16" s="12"/>
      <c r="F16" s="12"/>
      <c r="G16" s="12">
        <v>375000</v>
      </c>
      <c r="H16" s="12">
        <f t="shared" si="0"/>
        <v>375000</v>
      </c>
      <c r="I16" s="12"/>
      <c r="J16" s="12">
        <f t="shared" si="1"/>
        <v>375000</v>
      </c>
    </row>
    <row r="17" spans="2:10" ht="14.25">
      <c r="B17" s="25"/>
      <c r="C17" s="25"/>
      <c r="D17" s="11" t="s">
        <v>24</v>
      </c>
      <c r="E17" s="12"/>
      <c r="F17" s="12"/>
      <c r="G17" s="12">
        <v>255000</v>
      </c>
      <c r="H17" s="12">
        <f t="shared" si="0"/>
        <v>255000</v>
      </c>
      <c r="I17" s="12"/>
      <c r="J17" s="12">
        <f t="shared" si="1"/>
        <v>255000</v>
      </c>
    </row>
    <row r="18" spans="2:10" ht="14.25">
      <c r="B18" s="25"/>
      <c r="C18" s="25"/>
      <c r="D18" s="11" t="s">
        <v>25</v>
      </c>
      <c r="E18" s="12"/>
      <c r="F18" s="12"/>
      <c r="G18" s="12">
        <v>730000</v>
      </c>
      <c r="H18" s="12">
        <f t="shared" si="0"/>
        <v>730000</v>
      </c>
      <c r="I18" s="12"/>
      <c r="J18" s="12">
        <f t="shared" si="1"/>
        <v>730000</v>
      </c>
    </row>
    <row r="19" spans="2:10" ht="14.25">
      <c r="B19" s="25"/>
      <c r="C19" s="25"/>
      <c r="D19" s="11" t="s">
        <v>26</v>
      </c>
      <c r="E19" s="12"/>
      <c r="F19" s="12"/>
      <c r="G19" s="12">
        <v>412000</v>
      </c>
      <c r="H19" s="12">
        <f t="shared" si="0"/>
        <v>412000</v>
      </c>
      <c r="I19" s="12"/>
      <c r="J19" s="12">
        <f t="shared" si="1"/>
        <v>412000</v>
      </c>
    </row>
    <row r="20" spans="2:10" ht="14.25">
      <c r="B20" s="25"/>
      <c r="C20" s="25"/>
      <c r="D20" s="11" t="s">
        <v>27</v>
      </c>
      <c r="E20" s="12"/>
      <c r="F20" s="12"/>
      <c r="G20" s="12">
        <v>163000</v>
      </c>
      <c r="H20" s="12">
        <f t="shared" si="0"/>
        <v>163000</v>
      </c>
      <c r="I20" s="12"/>
      <c r="J20" s="12">
        <f t="shared" si="1"/>
        <v>163000</v>
      </c>
    </row>
    <row r="21" spans="2:10" ht="14.25">
      <c r="B21" s="25"/>
      <c r="C21" s="25"/>
      <c r="D21" s="11" t="s">
        <v>28</v>
      </c>
      <c r="E21" s="12">
        <f>+E22+E25+E26+E27+E28</f>
        <v>130000</v>
      </c>
      <c r="F21" s="12">
        <f>+F22+F25+F26+F27+F28</f>
        <v>0</v>
      </c>
      <c r="G21" s="12">
        <f>+G22+G25+G26+G27+G28</f>
        <v>0</v>
      </c>
      <c r="H21" s="12">
        <f t="shared" si="0"/>
        <v>130000</v>
      </c>
      <c r="I21" s="12">
        <f>+I22+I25+I26+I27+I28</f>
        <v>0</v>
      </c>
      <c r="J21" s="12">
        <f t="shared" si="1"/>
        <v>130000</v>
      </c>
    </row>
    <row r="22" spans="2:10" ht="14.25">
      <c r="B22" s="25"/>
      <c r="C22" s="25"/>
      <c r="D22" s="11" t="s">
        <v>29</v>
      </c>
      <c r="E22" s="12">
        <f>+E23+E24</f>
        <v>0</v>
      </c>
      <c r="F22" s="12">
        <f>+F23+F24</f>
        <v>0</v>
      </c>
      <c r="G22" s="12">
        <f>+G23+G24</f>
        <v>0</v>
      </c>
      <c r="H22" s="12">
        <f t="shared" si="0"/>
        <v>0</v>
      </c>
      <c r="I22" s="12">
        <f>+I23+I24</f>
        <v>0</v>
      </c>
      <c r="J22" s="12">
        <f t="shared" si="1"/>
        <v>0</v>
      </c>
    </row>
    <row r="23" spans="2:10" ht="14.25">
      <c r="B23" s="25"/>
      <c r="C23" s="25"/>
      <c r="D23" s="11" t="s">
        <v>30</v>
      </c>
      <c r="E23" s="12"/>
      <c r="F23" s="12"/>
      <c r="G23" s="12"/>
      <c r="H23" s="12">
        <f t="shared" si="0"/>
        <v>0</v>
      </c>
      <c r="I23" s="12"/>
      <c r="J23" s="12">
        <f t="shared" si="1"/>
        <v>0</v>
      </c>
    </row>
    <row r="24" spans="2:10" ht="14.25">
      <c r="B24" s="25"/>
      <c r="C24" s="25"/>
      <c r="D24" s="11" t="s">
        <v>31</v>
      </c>
      <c r="E24" s="12"/>
      <c r="F24" s="12"/>
      <c r="G24" s="12"/>
      <c r="H24" s="12">
        <f t="shared" si="0"/>
        <v>0</v>
      </c>
      <c r="I24" s="12"/>
      <c r="J24" s="12">
        <f t="shared" si="1"/>
        <v>0</v>
      </c>
    </row>
    <row r="25" spans="2:10" ht="14.25">
      <c r="B25" s="25"/>
      <c r="C25" s="25"/>
      <c r="D25" s="11" t="s">
        <v>32</v>
      </c>
      <c r="E25" s="12"/>
      <c r="F25" s="12"/>
      <c r="G25" s="12"/>
      <c r="H25" s="12">
        <f t="shared" si="0"/>
        <v>0</v>
      </c>
      <c r="I25" s="12"/>
      <c r="J25" s="12">
        <f t="shared" si="1"/>
        <v>0</v>
      </c>
    </row>
    <row r="26" spans="2:10" ht="14.25">
      <c r="B26" s="25"/>
      <c r="C26" s="25"/>
      <c r="D26" s="11" t="s">
        <v>33</v>
      </c>
      <c r="E26" s="12"/>
      <c r="F26" s="12"/>
      <c r="G26" s="12"/>
      <c r="H26" s="12">
        <f t="shared" si="0"/>
        <v>0</v>
      </c>
      <c r="I26" s="12"/>
      <c r="J26" s="12">
        <f t="shared" si="1"/>
        <v>0</v>
      </c>
    </row>
    <row r="27" spans="2:10" ht="14.25">
      <c r="B27" s="25"/>
      <c r="C27" s="25"/>
      <c r="D27" s="11" t="s">
        <v>34</v>
      </c>
      <c r="E27" s="12"/>
      <c r="F27" s="12"/>
      <c r="G27" s="12"/>
      <c r="H27" s="12">
        <f t="shared" si="0"/>
        <v>0</v>
      </c>
      <c r="I27" s="12"/>
      <c r="J27" s="12">
        <f t="shared" si="1"/>
        <v>0</v>
      </c>
    </row>
    <row r="28" spans="2:10" ht="14.25">
      <c r="B28" s="25"/>
      <c r="C28" s="25"/>
      <c r="D28" s="11" t="s">
        <v>35</v>
      </c>
      <c r="E28" s="12">
        <v>130000</v>
      </c>
      <c r="F28" s="12"/>
      <c r="G28" s="12"/>
      <c r="H28" s="12">
        <f t="shared" si="0"/>
        <v>130000</v>
      </c>
      <c r="I28" s="12"/>
      <c r="J28" s="12">
        <f t="shared" si="1"/>
        <v>130000</v>
      </c>
    </row>
    <row r="29" spans="2:10" ht="14.25">
      <c r="B29" s="25"/>
      <c r="C29" s="25"/>
      <c r="D29" s="11" t="s">
        <v>36</v>
      </c>
      <c r="E29" s="12">
        <f>+E30+E31</f>
        <v>0</v>
      </c>
      <c r="F29" s="12">
        <f>+F30+F31</f>
        <v>0</v>
      </c>
      <c r="G29" s="12">
        <f>+G30+G31</f>
        <v>0</v>
      </c>
      <c r="H29" s="12">
        <f t="shared" si="0"/>
        <v>0</v>
      </c>
      <c r="I29" s="12">
        <f>+I30+I31</f>
        <v>0</v>
      </c>
      <c r="J29" s="12">
        <f t="shared" si="1"/>
        <v>0</v>
      </c>
    </row>
    <row r="30" spans="2:10" ht="14.25">
      <c r="B30" s="25"/>
      <c r="C30" s="25"/>
      <c r="D30" s="11" t="s">
        <v>37</v>
      </c>
      <c r="E30" s="12"/>
      <c r="F30" s="12"/>
      <c r="G30" s="12"/>
      <c r="H30" s="12">
        <f t="shared" si="0"/>
        <v>0</v>
      </c>
      <c r="I30" s="12"/>
      <c r="J30" s="12">
        <f t="shared" si="1"/>
        <v>0</v>
      </c>
    </row>
    <row r="31" spans="2:10" ht="14.25">
      <c r="B31" s="25"/>
      <c r="C31" s="25"/>
      <c r="D31" s="11" t="s">
        <v>38</v>
      </c>
      <c r="E31" s="12"/>
      <c r="F31" s="12"/>
      <c r="G31" s="12"/>
      <c r="H31" s="12">
        <f t="shared" si="0"/>
        <v>0</v>
      </c>
      <c r="I31" s="12"/>
      <c r="J31" s="12">
        <f t="shared" si="1"/>
        <v>0</v>
      </c>
    </row>
    <row r="32" spans="2:10" ht="14.25">
      <c r="B32" s="25"/>
      <c r="C32" s="25"/>
      <c r="D32" s="11" t="s">
        <v>39</v>
      </c>
      <c r="E32" s="12">
        <f>+E33+E36+E43</f>
        <v>20962100</v>
      </c>
      <c r="F32" s="12">
        <f>+F33+F36+F43</f>
        <v>0</v>
      </c>
      <c r="G32" s="12">
        <f>+G33+G36+G43</f>
        <v>0</v>
      </c>
      <c r="H32" s="12">
        <f t="shared" si="0"/>
        <v>20962100</v>
      </c>
      <c r="I32" s="12">
        <f>+I33+I36+I43</f>
        <v>11295100</v>
      </c>
      <c r="J32" s="12">
        <f t="shared" si="1"/>
        <v>9667000</v>
      </c>
    </row>
    <row r="33" spans="2:10" ht="14.25">
      <c r="B33" s="25"/>
      <c r="C33" s="25"/>
      <c r="D33" s="11" t="s">
        <v>40</v>
      </c>
      <c r="E33" s="12">
        <f>+E34+E35</f>
        <v>0</v>
      </c>
      <c r="F33" s="12">
        <f>+F34+F35</f>
        <v>0</v>
      </c>
      <c r="G33" s="12">
        <f>+G34+G35</f>
        <v>0</v>
      </c>
      <c r="H33" s="12">
        <f t="shared" si="0"/>
        <v>0</v>
      </c>
      <c r="I33" s="12">
        <f>+I34+I35</f>
        <v>0</v>
      </c>
      <c r="J33" s="12">
        <f t="shared" si="1"/>
        <v>0</v>
      </c>
    </row>
    <row r="34" spans="2:10" ht="14.25">
      <c r="B34" s="25"/>
      <c r="C34" s="25"/>
      <c r="D34" s="11" t="s">
        <v>41</v>
      </c>
      <c r="E34" s="12"/>
      <c r="F34" s="12"/>
      <c r="G34" s="12"/>
      <c r="H34" s="12">
        <f t="shared" si="0"/>
        <v>0</v>
      </c>
      <c r="I34" s="12"/>
      <c r="J34" s="12">
        <f t="shared" si="1"/>
        <v>0</v>
      </c>
    </row>
    <row r="35" spans="2:10" ht="14.25">
      <c r="B35" s="25"/>
      <c r="C35" s="25"/>
      <c r="D35" s="11" t="s">
        <v>42</v>
      </c>
      <c r="E35" s="12"/>
      <c r="F35" s="12"/>
      <c r="G35" s="12"/>
      <c r="H35" s="12">
        <f t="shared" si="0"/>
        <v>0</v>
      </c>
      <c r="I35" s="12"/>
      <c r="J35" s="12">
        <f t="shared" si="1"/>
        <v>0</v>
      </c>
    </row>
    <row r="36" spans="2:10" ht="14.25">
      <c r="B36" s="25"/>
      <c r="C36" s="25"/>
      <c r="D36" s="11" t="s">
        <v>43</v>
      </c>
      <c r="E36" s="12">
        <f>+E37+E38+E39+E40+E41+E42</f>
        <v>18942100</v>
      </c>
      <c r="F36" s="12">
        <f>+F37+F38+F39+F40+F41+F42</f>
        <v>0</v>
      </c>
      <c r="G36" s="12">
        <f>+G37+G38+G39+G40+G41+G42</f>
        <v>0</v>
      </c>
      <c r="H36" s="12">
        <f t="shared" si="0"/>
        <v>18942100</v>
      </c>
      <c r="I36" s="12">
        <f>+I37+I38+I39+I40+I41+I42</f>
        <v>11295100</v>
      </c>
      <c r="J36" s="12">
        <f t="shared" si="1"/>
        <v>7647000</v>
      </c>
    </row>
    <row r="37" spans="2:10" ht="14.25">
      <c r="B37" s="25"/>
      <c r="C37" s="25"/>
      <c r="D37" s="11" t="s">
        <v>44</v>
      </c>
      <c r="E37" s="12">
        <v>677000</v>
      </c>
      <c r="F37" s="12"/>
      <c r="G37" s="12"/>
      <c r="H37" s="12">
        <f t="shared" si="0"/>
        <v>677000</v>
      </c>
      <c r="I37" s="12"/>
      <c r="J37" s="12">
        <f t="shared" si="1"/>
        <v>677000</v>
      </c>
    </row>
    <row r="38" spans="2:10" ht="14.25">
      <c r="B38" s="25"/>
      <c r="C38" s="25"/>
      <c r="D38" s="11" t="s">
        <v>45</v>
      </c>
      <c r="E38" s="12">
        <v>683000</v>
      </c>
      <c r="F38" s="12"/>
      <c r="G38" s="12"/>
      <c r="H38" s="12">
        <f t="shared" si="0"/>
        <v>683000</v>
      </c>
      <c r="I38" s="12"/>
      <c r="J38" s="12">
        <f t="shared" si="1"/>
        <v>683000</v>
      </c>
    </row>
    <row r="39" spans="2:10" ht="14.25">
      <c r="B39" s="25"/>
      <c r="C39" s="25"/>
      <c r="D39" s="11" t="s">
        <v>46</v>
      </c>
      <c r="E39" s="12">
        <v>529000</v>
      </c>
      <c r="F39" s="12"/>
      <c r="G39" s="12"/>
      <c r="H39" s="12">
        <f t="shared" si="0"/>
        <v>529000</v>
      </c>
      <c r="I39" s="12"/>
      <c r="J39" s="12">
        <f t="shared" si="1"/>
        <v>529000</v>
      </c>
    </row>
    <row r="40" spans="2:10" ht="14.25">
      <c r="B40" s="25"/>
      <c r="C40" s="25"/>
      <c r="D40" s="11" t="s">
        <v>47</v>
      </c>
      <c r="E40" s="12">
        <v>5871000</v>
      </c>
      <c r="F40" s="12"/>
      <c r="G40" s="12"/>
      <c r="H40" s="12">
        <f t="shared" si="0"/>
        <v>5871000</v>
      </c>
      <c r="I40" s="12">
        <v>5871000</v>
      </c>
      <c r="J40" s="12">
        <f t="shared" si="1"/>
        <v>0</v>
      </c>
    </row>
    <row r="41" spans="2:10" ht="14.25">
      <c r="B41" s="25"/>
      <c r="C41" s="25"/>
      <c r="D41" s="11" t="s">
        <v>48</v>
      </c>
      <c r="E41" s="12">
        <v>5424100</v>
      </c>
      <c r="F41" s="12"/>
      <c r="G41" s="12"/>
      <c r="H41" s="12">
        <f t="shared" si="0"/>
        <v>5424100</v>
      </c>
      <c r="I41" s="12">
        <v>5424100</v>
      </c>
      <c r="J41" s="12">
        <f t="shared" si="1"/>
        <v>0</v>
      </c>
    </row>
    <row r="42" spans="2:10" ht="14.25">
      <c r="B42" s="25"/>
      <c r="C42" s="25"/>
      <c r="D42" s="11" t="s">
        <v>49</v>
      </c>
      <c r="E42" s="12">
        <v>5758000</v>
      </c>
      <c r="F42" s="12"/>
      <c r="G42" s="12"/>
      <c r="H42" s="12">
        <f t="shared" si="0"/>
        <v>5758000</v>
      </c>
      <c r="I42" s="12"/>
      <c r="J42" s="12">
        <f t="shared" si="1"/>
        <v>5758000</v>
      </c>
    </row>
    <row r="43" spans="2:10" ht="14.25">
      <c r="B43" s="25"/>
      <c r="C43" s="25"/>
      <c r="D43" s="11" t="s">
        <v>50</v>
      </c>
      <c r="E43" s="12">
        <v>2020000</v>
      </c>
      <c r="F43" s="12"/>
      <c r="G43" s="12"/>
      <c r="H43" s="12">
        <f t="shared" si="0"/>
        <v>2020000</v>
      </c>
      <c r="I43" s="12"/>
      <c r="J43" s="12">
        <f t="shared" si="1"/>
        <v>2020000</v>
      </c>
    </row>
    <row r="44" spans="2:10" ht="14.25">
      <c r="B44" s="25"/>
      <c r="C44" s="25"/>
      <c r="D44" s="11" t="s">
        <v>51</v>
      </c>
      <c r="E44" s="12">
        <v>3000</v>
      </c>
      <c r="F44" s="12"/>
      <c r="G44" s="12"/>
      <c r="H44" s="12">
        <f t="shared" si="0"/>
        <v>3000</v>
      </c>
      <c r="I44" s="12"/>
      <c r="J44" s="12">
        <f t="shared" si="1"/>
        <v>3000</v>
      </c>
    </row>
    <row r="45" spans="2:10" ht="14.25">
      <c r="B45" s="25"/>
      <c r="C45" s="25"/>
      <c r="D45" s="11" t="s">
        <v>52</v>
      </c>
      <c r="E45" s="12">
        <v>22435</v>
      </c>
      <c r="F45" s="12">
        <v>68</v>
      </c>
      <c r="G45" s="12"/>
      <c r="H45" s="12">
        <f t="shared" si="0"/>
        <v>22503</v>
      </c>
      <c r="I45" s="12"/>
      <c r="J45" s="12">
        <f t="shared" si="1"/>
        <v>22503</v>
      </c>
    </row>
    <row r="46" spans="2:10" ht="14.25">
      <c r="B46" s="25"/>
      <c r="C46" s="25"/>
      <c r="D46" s="11" t="s">
        <v>53</v>
      </c>
      <c r="E46" s="12">
        <f>+E47+E51+E52+E53</f>
        <v>198246</v>
      </c>
      <c r="F46" s="12">
        <f>+F47+F51+F52+F53</f>
        <v>0</v>
      </c>
      <c r="G46" s="12">
        <f>+G47+G51+G52+G53</f>
        <v>0</v>
      </c>
      <c r="H46" s="12">
        <f t="shared" si="0"/>
        <v>198246</v>
      </c>
      <c r="I46" s="12">
        <f>+I47+I51+I52+I53</f>
        <v>0</v>
      </c>
      <c r="J46" s="12">
        <f t="shared" si="1"/>
        <v>198246</v>
      </c>
    </row>
    <row r="47" spans="2:10" ht="14.25">
      <c r="B47" s="25"/>
      <c r="C47" s="25"/>
      <c r="D47" s="11" t="s">
        <v>54</v>
      </c>
      <c r="E47" s="12">
        <f>+E48+E49+E50</f>
        <v>0</v>
      </c>
      <c r="F47" s="12">
        <f>+F48+F49+F50</f>
        <v>0</v>
      </c>
      <c r="G47" s="12">
        <f>+G48+G49+G50</f>
        <v>0</v>
      </c>
      <c r="H47" s="12">
        <f t="shared" si="0"/>
        <v>0</v>
      </c>
      <c r="I47" s="12">
        <f>+I48+I49+I50</f>
        <v>0</v>
      </c>
      <c r="J47" s="12">
        <f t="shared" si="1"/>
        <v>0</v>
      </c>
    </row>
    <row r="48" spans="2:10" ht="14.25">
      <c r="B48" s="25"/>
      <c r="C48" s="25"/>
      <c r="D48" s="11" t="s">
        <v>55</v>
      </c>
      <c r="E48" s="12"/>
      <c r="F48" s="12"/>
      <c r="G48" s="12"/>
      <c r="H48" s="12">
        <f t="shared" si="0"/>
        <v>0</v>
      </c>
      <c r="I48" s="12"/>
      <c r="J48" s="12">
        <f t="shared" si="1"/>
        <v>0</v>
      </c>
    </row>
    <row r="49" spans="2:10" ht="14.25">
      <c r="B49" s="25"/>
      <c r="C49" s="25"/>
      <c r="D49" s="11" t="s">
        <v>56</v>
      </c>
      <c r="E49" s="12"/>
      <c r="F49" s="12"/>
      <c r="G49" s="12"/>
      <c r="H49" s="12">
        <f t="shared" si="0"/>
        <v>0</v>
      </c>
      <c r="I49" s="12"/>
      <c r="J49" s="12">
        <f t="shared" si="1"/>
        <v>0</v>
      </c>
    </row>
    <row r="50" spans="2:10" ht="14.25">
      <c r="B50" s="25"/>
      <c r="C50" s="25"/>
      <c r="D50" s="11" t="s">
        <v>57</v>
      </c>
      <c r="E50" s="12"/>
      <c r="F50" s="12"/>
      <c r="G50" s="12"/>
      <c r="H50" s="12">
        <f t="shared" si="0"/>
        <v>0</v>
      </c>
      <c r="I50" s="12"/>
      <c r="J50" s="12">
        <f t="shared" si="1"/>
        <v>0</v>
      </c>
    </row>
    <row r="51" spans="2:10" ht="14.25">
      <c r="B51" s="25"/>
      <c r="C51" s="25"/>
      <c r="D51" s="11" t="s">
        <v>58</v>
      </c>
      <c r="E51" s="12"/>
      <c r="F51" s="12"/>
      <c r="G51" s="12"/>
      <c r="H51" s="12">
        <f t="shared" si="0"/>
        <v>0</v>
      </c>
      <c r="I51" s="12"/>
      <c r="J51" s="12">
        <f t="shared" si="1"/>
        <v>0</v>
      </c>
    </row>
    <row r="52" spans="2:10" ht="14.25">
      <c r="B52" s="25"/>
      <c r="C52" s="25"/>
      <c r="D52" s="11" t="s">
        <v>59</v>
      </c>
      <c r="E52" s="12">
        <v>198246</v>
      </c>
      <c r="F52" s="12"/>
      <c r="G52" s="12"/>
      <c r="H52" s="12">
        <f t="shared" si="0"/>
        <v>198246</v>
      </c>
      <c r="I52" s="12"/>
      <c r="J52" s="12">
        <f t="shared" si="1"/>
        <v>198246</v>
      </c>
    </row>
    <row r="53" spans="2:10" ht="14.25">
      <c r="B53" s="25"/>
      <c r="C53" s="25"/>
      <c r="D53" s="11" t="s">
        <v>60</v>
      </c>
      <c r="E53" s="12"/>
      <c r="F53" s="12"/>
      <c r="G53" s="12"/>
      <c r="H53" s="12">
        <f t="shared" si="0"/>
        <v>0</v>
      </c>
      <c r="I53" s="12"/>
      <c r="J53" s="12">
        <f t="shared" si="1"/>
        <v>0</v>
      </c>
    </row>
    <row r="54" spans="2:10" ht="14.25">
      <c r="B54" s="25"/>
      <c r="C54" s="26"/>
      <c r="D54" s="13" t="s">
        <v>61</v>
      </c>
      <c r="E54" s="14">
        <f>+E7+E21+E29+E32+E44+E45+E46</f>
        <v>21315781</v>
      </c>
      <c r="F54" s="14">
        <f>+F7+F21+F29+F32+F44+F45+F46</f>
        <v>14082630</v>
      </c>
      <c r="G54" s="14">
        <f>+G7+G21+G29+G32+G44+G45+G46</f>
        <v>12874000</v>
      </c>
      <c r="H54" s="14">
        <f t="shared" si="0"/>
        <v>48272411</v>
      </c>
      <c r="I54" s="14">
        <f>+I7+I21+I29+I32+I44+I45+I46</f>
        <v>11295100</v>
      </c>
      <c r="J54" s="14">
        <f t="shared" si="1"/>
        <v>36977311</v>
      </c>
    </row>
    <row r="55" spans="2:10" ht="14.25">
      <c r="B55" s="25"/>
      <c r="C55" s="24" t="s">
        <v>62</v>
      </c>
      <c r="D55" s="11" t="s">
        <v>63</v>
      </c>
      <c r="E55" s="12">
        <f>+E56+E57+E60+E63+E66+E67</f>
        <v>15058950</v>
      </c>
      <c r="F55" s="12">
        <f>+F56+F57+F60+F63+F66+F67</f>
        <v>0</v>
      </c>
      <c r="G55" s="12">
        <f>+G56+G57+G60+G63+G66+G67</f>
        <v>0</v>
      </c>
      <c r="H55" s="12">
        <f t="shared" si="0"/>
        <v>15058950</v>
      </c>
      <c r="I55" s="12">
        <f>+I56+I57+I60+I63+I66+I67</f>
        <v>0</v>
      </c>
      <c r="J55" s="12">
        <f t="shared" si="1"/>
        <v>15058950</v>
      </c>
    </row>
    <row r="56" spans="2:10" ht="14.25">
      <c r="B56" s="25"/>
      <c r="C56" s="25"/>
      <c r="D56" s="11" t="s">
        <v>64</v>
      </c>
      <c r="E56" s="12">
        <v>69000</v>
      </c>
      <c r="F56" s="12"/>
      <c r="G56" s="12"/>
      <c r="H56" s="12">
        <f t="shared" si="0"/>
        <v>69000</v>
      </c>
      <c r="I56" s="12"/>
      <c r="J56" s="12">
        <f t="shared" si="1"/>
        <v>69000</v>
      </c>
    </row>
    <row r="57" spans="2:10" ht="14.25">
      <c r="B57" s="25"/>
      <c r="C57" s="25"/>
      <c r="D57" s="11" t="s">
        <v>65</v>
      </c>
      <c r="E57" s="12">
        <f>+E58+E59</f>
        <v>3079229</v>
      </c>
      <c r="F57" s="12">
        <f>+F58+F59</f>
        <v>0</v>
      </c>
      <c r="G57" s="12">
        <f>+G58+G59</f>
        <v>0</v>
      </c>
      <c r="H57" s="12">
        <f t="shared" si="0"/>
        <v>3079229</v>
      </c>
      <c r="I57" s="12">
        <f>+I58+I59</f>
        <v>0</v>
      </c>
      <c r="J57" s="12">
        <f t="shared" si="1"/>
        <v>3079229</v>
      </c>
    </row>
    <row r="58" spans="2:10" ht="14.25">
      <c r="B58" s="25"/>
      <c r="C58" s="25"/>
      <c r="D58" s="11" t="s">
        <v>66</v>
      </c>
      <c r="E58" s="12"/>
      <c r="F58" s="12"/>
      <c r="G58" s="12"/>
      <c r="H58" s="12">
        <f t="shared" si="0"/>
        <v>0</v>
      </c>
      <c r="I58" s="12"/>
      <c r="J58" s="12">
        <f t="shared" si="1"/>
        <v>0</v>
      </c>
    </row>
    <row r="59" spans="2:10" ht="14.25">
      <c r="B59" s="25"/>
      <c r="C59" s="25"/>
      <c r="D59" s="11" t="s">
        <v>67</v>
      </c>
      <c r="E59" s="12">
        <v>3079229</v>
      </c>
      <c r="F59" s="12"/>
      <c r="G59" s="12"/>
      <c r="H59" s="12">
        <f t="shared" si="0"/>
        <v>3079229</v>
      </c>
      <c r="I59" s="12"/>
      <c r="J59" s="12">
        <f t="shared" si="1"/>
        <v>3079229</v>
      </c>
    </row>
    <row r="60" spans="2:10" ht="14.25">
      <c r="B60" s="25"/>
      <c r="C60" s="25"/>
      <c r="D60" s="11" t="s">
        <v>68</v>
      </c>
      <c r="E60" s="12">
        <f>+E61+E62</f>
        <v>838000</v>
      </c>
      <c r="F60" s="12">
        <f>+F61+F62</f>
        <v>0</v>
      </c>
      <c r="G60" s="12">
        <f>+G61+G62</f>
        <v>0</v>
      </c>
      <c r="H60" s="12">
        <f t="shared" si="0"/>
        <v>838000</v>
      </c>
      <c r="I60" s="12">
        <f>+I61+I62</f>
        <v>0</v>
      </c>
      <c r="J60" s="12">
        <f t="shared" si="1"/>
        <v>838000</v>
      </c>
    </row>
    <row r="61" spans="2:10" ht="14.25">
      <c r="B61" s="25"/>
      <c r="C61" s="25"/>
      <c r="D61" s="11" t="s">
        <v>69</v>
      </c>
      <c r="E61" s="12"/>
      <c r="F61" s="12"/>
      <c r="G61" s="12"/>
      <c r="H61" s="12">
        <f t="shared" si="0"/>
        <v>0</v>
      </c>
      <c r="I61" s="12"/>
      <c r="J61" s="12">
        <f t="shared" si="1"/>
        <v>0</v>
      </c>
    </row>
    <row r="62" spans="2:10" ht="14.25">
      <c r="B62" s="25"/>
      <c r="C62" s="25"/>
      <c r="D62" s="11" t="s">
        <v>70</v>
      </c>
      <c r="E62" s="12">
        <v>838000</v>
      </c>
      <c r="F62" s="12"/>
      <c r="G62" s="12"/>
      <c r="H62" s="12">
        <f t="shared" si="0"/>
        <v>838000</v>
      </c>
      <c r="I62" s="12"/>
      <c r="J62" s="12">
        <f t="shared" si="1"/>
        <v>838000</v>
      </c>
    </row>
    <row r="63" spans="2:10" ht="14.25">
      <c r="B63" s="25"/>
      <c r="C63" s="25"/>
      <c r="D63" s="11" t="s">
        <v>71</v>
      </c>
      <c r="E63" s="12">
        <f>+E64+E65</f>
        <v>9016918</v>
      </c>
      <c r="F63" s="12">
        <f>+F64+F65</f>
        <v>0</v>
      </c>
      <c r="G63" s="12">
        <f>+G64+G65</f>
        <v>0</v>
      </c>
      <c r="H63" s="12">
        <f t="shared" si="0"/>
        <v>9016918</v>
      </c>
      <c r="I63" s="12">
        <f>+I64+I65</f>
        <v>0</v>
      </c>
      <c r="J63" s="12">
        <f t="shared" si="1"/>
        <v>9016918</v>
      </c>
    </row>
    <row r="64" spans="2:10" ht="14.25">
      <c r="B64" s="25"/>
      <c r="C64" s="25"/>
      <c r="D64" s="11" t="s">
        <v>72</v>
      </c>
      <c r="E64" s="12">
        <v>8304893</v>
      </c>
      <c r="F64" s="12"/>
      <c r="G64" s="12"/>
      <c r="H64" s="12">
        <f t="shared" si="0"/>
        <v>8304893</v>
      </c>
      <c r="I64" s="12"/>
      <c r="J64" s="12">
        <f t="shared" si="1"/>
        <v>8304893</v>
      </c>
    </row>
    <row r="65" spans="2:10" ht="14.25">
      <c r="B65" s="25"/>
      <c r="C65" s="25"/>
      <c r="D65" s="11" t="s">
        <v>73</v>
      </c>
      <c r="E65" s="12">
        <v>712025</v>
      </c>
      <c r="F65" s="12"/>
      <c r="G65" s="12"/>
      <c r="H65" s="12">
        <f t="shared" si="0"/>
        <v>712025</v>
      </c>
      <c r="I65" s="12"/>
      <c r="J65" s="12">
        <f t="shared" si="1"/>
        <v>712025</v>
      </c>
    </row>
    <row r="66" spans="2:10" ht="14.25">
      <c r="B66" s="25"/>
      <c r="C66" s="25"/>
      <c r="D66" s="11" t="s">
        <v>74</v>
      </c>
      <c r="E66" s="12">
        <v>144000</v>
      </c>
      <c r="F66" s="12"/>
      <c r="G66" s="12"/>
      <c r="H66" s="12">
        <f t="shared" si="0"/>
        <v>144000</v>
      </c>
      <c r="I66" s="12"/>
      <c r="J66" s="12">
        <f t="shared" si="1"/>
        <v>144000</v>
      </c>
    </row>
    <row r="67" spans="2:10" ht="14.25">
      <c r="B67" s="25"/>
      <c r="C67" s="25"/>
      <c r="D67" s="11" t="s">
        <v>75</v>
      </c>
      <c r="E67" s="12">
        <v>1911803</v>
      </c>
      <c r="F67" s="12"/>
      <c r="G67" s="12"/>
      <c r="H67" s="12">
        <f t="shared" si="0"/>
        <v>1911803</v>
      </c>
      <c r="I67" s="12"/>
      <c r="J67" s="12">
        <f t="shared" si="1"/>
        <v>1911803</v>
      </c>
    </row>
    <row r="68" spans="2:10" ht="14.25">
      <c r="B68" s="25"/>
      <c r="C68" s="25"/>
      <c r="D68" s="11" t="s">
        <v>76</v>
      </c>
      <c r="E68" s="12">
        <f>+E69+E70+E71+E72+E73+E74+E75+E76+E77+E78+E79+E80+E83+E84+E85+E86+E87+E88+E89+E90+E91+E92+E93+E95+E101+E105+E106+E107</f>
        <v>12741</v>
      </c>
      <c r="F68" s="12">
        <f>+F69+F70+F71+F72+F73+F74+F75+F76+F77+F78+F79+F80+F83+F84+F85+F86+F87+F88+F89+F90+F91+F92+F93+F95+F101+F105+F106+F107</f>
        <v>7842263</v>
      </c>
      <c r="G68" s="12">
        <f>+G69+G70+G71+G72+G73+G74+G75+G76+G77+G78+G79+G80+G83+G84+G85+G86+G87+G88+G89+G90+G91+G92+G93+G95+G101+G105+G106+G107</f>
        <v>12874000</v>
      </c>
      <c r="H68" s="12">
        <f t="shared" si="0"/>
        <v>20729004</v>
      </c>
      <c r="I68" s="12">
        <f>+I69+I70+I71+I72+I73+I74+I75+I76+I77+I78+I79+I80+I83+I84+I85+I86+I87+I88+I89+I90+I91+I92+I93+I95+I101+I105+I106+I107</f>
        <v>5424100</v>
      </c>
      <c r="J68" s="12">
        <f t="shared" si="1"/>
        <v>15304904</v>
      </c>
    </row>
    <row r="69" spans="2:10" ht="14.25">
      <c r="B69" s="25"/>
      <c r="C69" s="25"/>
      <c r="D69" s="11" t="s">
        <v>77</v>
      </c>
      <c r="E69" s="12"/>
      <c r="F69" s="12"/>
      <c r="G69" s="12"/>
      <c r="H69" s="12">
        <f t="shared" si="0"/>
        <v>0</v>
      </c>
      <c r="I69" s="12"/>
      <c r="J69" s="12">
        <f t="shared" si="1"/>
        <v>0</v>
      </c>
    </row>
    <row r="70" spans="2:10" ht="14.25">
      <c r="B70" s="25"/>
      <c r="C70" s="25"/>
      <c r="D70" s="11" t="s">
        <v>78</v>
      </c>
      <c r="E70" s="12"/>
      <c r="F70" s="12"/>
      <c r="G70" s="12"/>
      <c r="H70" s="12">
        <f t="shared" si="0"/>
        <v>0</v>
      </c>
      <c r="I70" s="12"/>
      <c r="J70" s="12">
        <f t="shared" si="1"/>
        <v>0</v>
      </c>
    </row>
    <row r="71" spans="2:10" ht="14.25">
      <c r="B71" s="25"/>
      <c r="C71" s="25"/>
      <c r="D71" s="11" t="s">
        <v>79</v>
      </c>
      <c r="E71" s="12"/>
      <c r="F71" s="12">
        <v>3132</v>
      </c>
      <c r="G71" s="12"/>
      <c r="H71" s="12">
        <f t="shared" si="0"/>
        <v>3132</v>
      </c>
      <c r="I71" s="12"/>
      <c r="J71" s="12">
        <f t="shared" si="1"/>
        <v>3132</v>
      </c>
    </row>
    <row r="72" spans="2:10" ht="14.25">
      <c r="B72" s="25"/>
      <c r="C72" s="25"/>
      <c r="D72" s="11" t="s">
        <v>80</v>
      </c>
      <c r="E72" s="12"/>
      <c r="F72" s="12">
        <v>6965829</v>
      </c>
      <c r="G72" s="12"/>
      <c r="H72" s="12">
        <f t="shared" ref="H72:H135" si="2">+E72+F72+G72</f>
        <v>6965829</v>
      </c>
      <c r="I72" s="12"/>
      <c r="J72" s="12">
        <f t="shared" ref="J72:J135" si="3">H72-I72</f>
        <v>6965829</v>
      </c>
    </row>
    <row r="73" spans="2:10" ht="14.25">
      <c r="B73" s="25"/>
      <c r="C73" s="25"/>
      <c r="D73" s="11" t="s">
        <v>81</v>
      </c>
      <c r="E73" s="12"/>
      <c r="F73" s="12"/>
      <c r="G73" s="12"/>
      <c r="H73" s="12">
        <f t="shared" si="2"/>
        <v>0</v>
      </c>
      <c r="I73" s="12"/>
      <c r="J73" s="12">
        <f t="shared" si="3"/>
        <v>0</v>
      </c>
    </row>
    <row r="74" spans="2:10" ht="14.25">
      <c r="B74" s="25"/>
      <c r="C74" s="25"/>
      <c r="D74" s="11" t="s">
        <v>82</v>
      </c>
      <c r="E74" s="12"/>
      <c r="F74" s="12"/>
      <c r="G74" s="12"/>
      <c r="H74" s="12">
        <f t="shared" si="2"/>
        <v>0</v>
      </c>
      <c r="I74" s="12"/>
      <c r="J74" s="12">
        <f t="shared" si="3"/>
        <v>0</v>
      </c>
    </row>
    <row r="75" spans="2:10" ht="14.25">
      <c r="B75" s="25"/>
      <c r="C75" s="25"/>
      <c r="D75" s="11" t="s">
        <v>83</v>
      </c>
      <c r="E75" s="12"/>
      <c r="F75" s="12">
        <v>761572</v>
      </c>
      <c r="G75" s="12"/>
      <c r="H75" s="12">
        <f t="shared" si="2"/>
        <v>761572</v>
      </c>
      <c r="I75" s="12"/>
      <c r="J75" s="12">
        <f t="shared" si="3"/>
        <v>761572</v>
      </c>
    </row>
    <row r="76" spans="2:10" ht="14.25">
      <c r="B76" s="25"/>
      <c r="C76" s="25"/>
      <c r="D76" s="11" t="s">
        <v>84</v>
      </c>
      <c r="E76" s="12"/>
      <c r="F76" s="12">
        <v>71500</v>
      </c>
      <c r="G76" s="12"/>
      <c r="H76" s="12">
        <f t="shared" si="2"/>
        <v>71500</v>
      </c>
      <c r="I76" s="12"/>
      <c r="J76" s="12">
        <f t="shared" si="3"/>
        <v>71500</v>
      </c>
    </row>
    <row r="77" spans="2:10" ht="14.25">
      <c r="B77" s="25"/>
      <c r="C77" s="25"/>
      <c r="D77" s="11" t="s">
        <v>85</v>
      </c>
      <c r="E77" s="12"/>
      <c r="F77" s="12"/>
      <c r="G77" s="12"/>
      <c r="H77" s="12">
        <f t="shared" si="2"/>
        <v>0</v>
      </c>
      <c r="I77" s="12"/>
      <c r="J77" s="12">
        <f t="shared" si="3"/>
        <v>0</v>
      </c>
    </row>
    <row r="78" spans="2:10" ht="14.25">
      <c r="B78" s="25"/>
      <c r="C78" s="25"/>
      <c r="D78" s="11" t="s">
        <v>86</v>
      </c>
      <c r="E78" s="12"/>
      <c r="F78" s="12"/>
      <c r="G78" s="12"/>
      <c r="H78" s="12">
        <f t="shared" si="2"/>
        <v>0</v>
      </c>
      <c r="I78" s="12"/>
      <c r="J78" s="12">
        <f t="shared" si="3"/>
        <v>0</v>
      </c>
    </row>
    <row r="79" spans="2:10" ht="14.25">
      <c r="B79" s="25"/>
      <c r="C79" s="25"/>
      <c r="D79" s="11" t="s">
        <v>87</v>
      </c>
      <c r="E79" s="12"/>
      <c r="F79" s="12">
        <v>40230</v>
      </c>
      <c r="G79" s="12"/>
      <c r="H79" s="12">
        <f t="shared" si="2"/>
        <v>40230</v>
      </c>
      <c r="I79" s="12"/>
      <c r="J79" s="12">
        <f t="shared" si="3"/>
        <v>40230</v>
      </c>
    </row>
    <row r="80" spans="2:10" ht="14.25">
      <c r="B80" s="25"/>
      <c r="C80" s="25"/>
      <c r="D80" s="11" t="s">
        <v>88</v>
      </c>
      <c r="E80" s="12">
        <f>+E81+E82</f>
        <v>12741</v>
      </c>
      <c r="F80" s="12">
        <f>+F81+F82</f>
        <v>0</v>
      </c>
      <c r="G80" s="12">
        <f>+G81+G82</f>
        <v>0</v>
      </c>
      <c r="H80" s="12">
        <f t="shared" si="2"/>
        <v>12741</v>
      </c>
      <c r="I80" s="12">
        <f>+I81+I82</f>
        <v>0</v>
      </c>
      <c r="J80" s="12">
        <f t="shared" si="3"/>
        <v>12741</v>
      </c>
    </row>
    <row r="81" spans="2:10" ht="14.25">
      <c r="B81" s="25"/>
      <c r="C81" s="25"/>
      <c r="D81" s="11" t="s">
        <v>89</v>
      </c>
      <c r="E81" s="12">
        <v>12741</v>
      </c>
      <c r="F81" s="12"/>
      <c r="G81" s="12"/>
      <c r="H81" s="12">
        <f t="shared" si="2"/>
        <v>12741</v>
      </c>
      <c r="I81" s="12"/>
      <c r="J81" s="12">
        <f t="shared" si="3"/>
        <v>12741</v>
      </c>
    </row>
    <row r="82" spans="2:10" ht="14.25">
      <c r="B82" s="25"/>
      <c r="C82" s="25"/>
      <c r="D82" s="11" t="s">
        <v>90</v>
      </c>
      <c r="E82" s="12"/>
      <c r="F82" s="12"/>
      <c r="G82" s="12"/>
      <c r="H82" s="12">
        <f t="shared" si="2"/>
        <v>0</v>
      </c>
      <c r="I82" s="12"/>
      <c r="J82" s="12">
        <f t="shared" si="3"/>
        <v>0</v>
      </c>
    </row>
    <row r="83" spans="2:10" ht="14.25">
      <c r="B83" s="25"/>
      <c r="C83" s="25"/>
      <c r="D83" s="11" t="s">
        <v>91</v>
      </c>
      <c r="E83" s="12"/>
      <c r="F83" s="12"/>
      <c r="G83" s="12">
        <v>5920000</v>
      </c>
      <c r="H83" s="12">
        <f t="shared" si="2"/>
        <v>5920000</v>
      </c>
      <c r="I83" s="12">
        <v>5080000</v>
      </c>
      <c r="J83" s="12">
        <f t="shared" si="3"/>
        <v>840000</v>
      </c>
    </row>
    <row r="84" spans="2:10" ht="14.25">
      <c r="B84" s="25"/>
      <c r="C84" s="25"/>
      <c r="D84" s="11" t="s">
        <v>92</v>
      </c>
      <c r="E84" s="12"/>
      <c r="F84" s="12"/>
      <c r="G84" s="12">
        <v>3026000</v>
      </c>
      <c r="H84" s="12">
        <f t="shared" si="2"/>
        <v>3026000</v>
      </c>
      <c r="I84" s="12">
        <v>151000</v>
      </c>
      <c r="J84" s="12">
        <f t="shared" si="3"/>
        <v>2875000</v>
      </c>
    </row>
    <row r="85" spans="2:10" ht="14.25">
      <c r="B85" s="25"/>
      <c r="C85" s="25"/>
      <c r="D85" s="11" t="s">
        <v>93</v>
      </c>
      <c r="E85" s="12"/>
      <c r="F85" s="12"/>
      <c r="G85" s="12">
        <v>315000</v>
      </c>
      <c r="H85" s="12">
        <f t="shared" si="2"/>
        <v>315000</v>
      </c>
      <c r="I85" s="12">
        <v>15000</v>
      </c>
      <c r="J85" s="12">
        <f t="shared" si="3"/>
        <v>300000</v>
      </c>
    </row>
    <row r="86" spans="2:10" ht="14.25">
      <c r="B86" s="25"/>
      <c r="C86" s="25"/>
      <c r="D86" s="11" t="s">
        <v>94</v>
      </c>
      <c r="E86" s="12"/>
      <c r="F86" s="12"/>
      <c r="G86" s="12">
        <v>1678000</v>
      </c>
      <c r="H86" s="12">
        <f t="shared" si="2"/>
        <v>1678000</v>
      </c>
      <c r="I86" s="12">
        <v>83000</v>
      </c>
      <c r="J86" s="12">
        <f t="shared" si="3"/>
        <v>1595000</v>
      </c>
    </row>
    <row r="87" spans="2:10" ht="14.25">
      <c r="B87" s="25"/>
      <c r="C87" s="25"/>
      <c r="D87" s="11" t="s">
        <v>95</v>
      </c>
      <c r="E87" s="12"/>
      <c r="F87" s="12"/>
      <c r="G87" s="12">
        <v>375000</v>
      </c>
      <c r="H87" s="12">
        <f t="shared" si="2"/>
        <v>375000</v>
      </c>
      <c r="I87" s="12">
        <v>18000</v>
      </c>
      <c r="J87" s="12">
        <f t="shared" si="3"/>
        <v>357000</v>
      </c>
    </row>
    <row r="88" spans="2:10" ht="14.25">
      <c r="B88" s="25"/>
      <c r="C88" s="25"/>
      <c r="D88" s="11" t="s">
        <v>96</v>
      </c>
      <c r="E88" s="12"/>
      <c r="F88" s="12"/>
      <c r="G88" s="12">
        <v>255000</v>
      </c>
      <c r="H88" s="12">
        <f t="shared" si="2"/>
        <v>255000</v>
      </c>
      <c r="I88" s="12">
        <v>12000</v>
      </c>
      <c r="J88" s="12">
        <f t="shared" si="3"/>
        <v>243000</v>
      </c>
    </row>
    <row r="89" spans="2:10" ht="14.25">
      <c r="B89" s="25"/>
      <c r="C89" s="25"/>
      <c r="D89" s="11" t="s">
        <v>97</v>
      </c>
      <c r="E89" s="12"/>
      <c r="F89" s="12"/>
      <c r="G89" s="12">
        <v>730000</v>
      </c>
      <c r="H89" s="12">
        <f t="shared" si="2"/>
        <v>730000</v>
      </c>
      <c r="I89" s="12">
        <v>36500</v>
      </c>
      <c r="J89" s="12">
        <f t="shared" si="3"/>
        <v>693500</v>
      </c>
    </row>
    <row r="90" spans="2:10" ht="14.25">
      <c r="B90" s="25"/>
      <c r="C90" s="25"/>
      <c r="D90" s="11" t="s">
        <v>98</v>
      </c>
      <c r="E90" s="12"/>
      <c r="F90" s="12"/>
      <c r="G90" s="12">
        <v>412000</v>
      </c>
      <c r="H90" s="12">
        <f t="shared" si="2"/>
        <v>412000</v>
      </c>
      <c r="I90" s="12">
        <v>20600</v>
      </c>
      <c r="J90" s="12">
        <f t="shared" si="3"/>
        <v>391400</v>
      </c>
    </row>
    <row r="91" spans="2:10" ht="14.25">
      <c r="B91" s="25"/>
      <c r="C91" s="25"/>
      <c r="D91" s="11" t="s">
        <v>99</v>
      </c>
      <c r="E91" s="12"/>
      <c r="F91" s="12"/>
      <c r="G91" s="12"/>
      <c r="H91" s="12">
        <f t="shared" si="2"/>
        <v>0</v>
      </c>
      <c r="I91" s="12"/>
      <c r="J91" s="12">
        <f t="shared" si="3"/>
        <v>0</v>
      </c>
    </row>
    <row r="92" spans="2:10" ht="14.25">
      <c r="B92" s="25"/>
      <c r="C92" s="25"/>
      <c r="D92" s="11" t="s">
        <v>100</v>
      </c>
      <c r="E92" s="12"/>
      <c r="F92" s="12"/>
      <c r="G92" s="12"/>
      <c r="H92" s="12">
        <f t="shared" si="2"/>
        <v>0</v>
      </c>
      <c r="I92" s="12"/>
      <c r="J92" s="12">
        <f t="shared" si="3"/>
        <v>0</v>
      </c>
    </row>
    <row r="93" spans="2:10" ht="14.25">
      <c r="B93" s="25"/>
      <c r="C93" s="25"/>
      <c r="D93" s="11" t="s">
        <v>101</v>
      </c>
      <c r="E93" s="12">
        <f>+E94</f>
        <v>0</v>
      </c>
      <c r="F93" s="12">
        <f>+F94</f>
        <v>0</v>
      </c>
      <c r="G93" s="12">
        <f>+G94</f>
        <v>0</v>
      </c>
      <c r="H93" s="12">
        <f t="shared" si="2"/>
        <v>0</v>
      </c>
      <c r="I93" s="12">
        <f>+I94</f>
        <v>0</v>
      </c>
      <c r="J93" s="12">
        <f t="shared" si="3"/>
        <v>0</v>
      </c>
    </row>
    <row r="94" spans="2:10" ht="14.25">
      <c r="B94" s="25"/>
      <c r="C94" s="25"/>
      <c r="D94" s="11" t="s">
        <v>102</v>
      </c>
      <c r="E94" s="12"/>
      <c r="F94" s="12"/>
      <c r="G94" s="12"/>
      <c r="H94" s="12">
        <f t="shared" si="2"/>
        <v>0</v>
      </c>
      <c r="I94" s="12"/>
      <c r="J94" s="12">
        <f t="shared" si="3"/>
        <v>0</v>
      </c>
    </row>
    <row r="95" spans="2:10" ht="14.25">
      <c r="B95" s="25"/>
      <c r="C95" s="25"/>
      <c r="D95" s="11" t="s">
        <v>103</v>
      </c>
      <c r="E95" s="12">
        <f>+E96+E97+E98+E99+E100</f>
        <v>0</v>
      </c>
      <c r="F95" s="12">
        <f>+F96+F97+F98+F99+F100</f>
        <v>0</v>
      </c>
      <c r="G95" s="12">
        <f>+G96+G97+G98+G99+G100</f>
        <v>0</v>
      </c>
      <c r="H95" s="12">
        <f t="shared" si="2"/>
        <v>0</v>
      </c>
      <c r="I95" s="12">
        <f>+I96+I97+I98+I99+I100</f>
        <v>0</v>
      </c>
      <c r="J95" s="12">
        <f t="shared" si="3"/>
        <v>0</v>
      </c>
    </row>
    <row r="96" spans="2:10" ht="14.25">
      <c r="B96" s="25"/>
      <c r="C96" s="25"/>
      <c r="D96" s="11" t="s">
        <v>104</v>
      </c>
      <c r="E96" s="12"/>
      <c r="F96" s="12"/>
      <c r="G96" s="12"/>
      <c r="H96" s="12">
        <f t="shared" si="2"/>
        <v>0</v>
      </c>
      <c r="I96" s="12"/>
      <c r="J96" s="12">
        <f t="shared" si="3"/>
        <v>0</v>
      </c>
    </row>
    <row r="97" spans="2:10" ht="14.25">
      <c r="B97" s="25"/>
      <c r="C97" s="25"/>
      <c r="D97" s="11" t="s">
        <v>105</v>
      </c>
      <c r="E97" s="12"/>
      <c r="F97" s="12"/>
      <c r="G97" s="12"/>
      <c r="H97" s="12">
        <f t="shared" si="2"/>
        <v>0</v>
      </c>
      <c r="I97" s="12"/>
      <c r="J97" s="12">
        <f t="shared" si="3"/>
        <v>0</v>
      </c>
    </row>
    <row r="98" spans="2:10" ht="14.25">
      <c r="B98" s="25"/>
      <c r="C98" s="25"/>
      <c r="D98" s="11" t="s">
        <v>106</v>
      </c>
      <c r="E98" s="12"/>
      <c r="F98" s="12"/>
      <c r="G98" s="12"/>
      <c r="H98" s="12">
        <f t="shared" si="2"/>
        <v>0</v>
      </c>
      <c r="I98" s="12"/>
      <c r="J98" s="12">
        <f t="shared" si="3"/>
        <v>0</v>
      </c>
    </row>
    <row r="99" spans="2:10" ht="14.25">
      <c r="B99" s="25"/>
      <c r="C99" s="25"/>
      <c r="D99" s="11" t="s">
        <v>107</v>
      </c>
      <c r="E99" s="12"/>
      <c r="F99" s="12"/>
      <c r="G99" s="12"/>
      <c r="H99" s="12">
        <f t="shared" si="2"/>
        <v>0</v>
      </c>
      <c r="I99" s="12"/>
      <c r="J99" s="12">
        <f t="shared" si="3"/>
        <v>0</v>
      </c>
    </row>
    <row r="100" spans="2:10" ht="14.25">
      <c r="B100" s="25"/>
      <c r="C100" s="25"/>
      <c r="D100" s="11" t="s">
        <v>108</v>
      </c>
      <c r="E100" s="12"/>
      <c r="F100" s="12"/>
      <c r="G100" s="12"/>
      <c r="H100" s="12">
        <f t="shared" si="2"/>
        <v>0</v>
      </c>
      <c r="I100" s="12"/>
      <c r="J100" s="12">
        <f t="shared" si="3"/>
        <v>0</v>
      </c>
    </row>
    <row r="101" spans="2:10" ht="14.25">
      <c r="B101" s="25"/>
      <c r="C101" s="25"/>
      <c r="D101" s="11" t="s">
        <v>109</v>
      </c>
      <c r="E101" s="12">
        <f>+E102+E103+E104</f>
        <v>0</v>
      </c>
      <c r="F101" s="12">
        <f>+F102+F103+F104</f>
        <v>0</v>
      </c>
      <c r="G101" s="12">
        <f>+G102+G103+G104</f>
        <v>0</v>
      </c>
      <c r="H101" s="12">
        <f t="shared" si="2"/>
        <v>0</v>
      </c>
      <c r="I101" s="12">
        <f>+I102+I103+I104</f>
        <v>0</v>
      </c>
      <c r="J101" s="12">
        <f t="shared" si="3"/>
        <v>0</v>
      </c>
    </row>
    <row r="102" spans="2:10" ht="14.25">
      <c r="B102" s="25"/>
      <c r="C102" s="25"/>
      <c r="D102" s="11" t="s">
        <v>110</v>
      </c>
      <c r="E102" s="12"/>
      <c r="F102" s="12"/>
      <c r="G102" s="12"/>
      <c r="H102" s="12">
        <f t="shared" si="2"/>
        <v>0</v>
      </c>
      <c r="I102" s="12"/>
      <c r="J102" s="12">
        <f t="shared" si="3"/>
        <v>0</v>
      </c>
    </row>
    <row r="103" spans="2:10" ht="14.25">
      <c r="B103" s="25"/>
      <c r="C103" s="25"/>
      <c r="D103" s="11" t="s">
        <v>111</v>
      </c>
      <c r="E103" s="12"/>
      <c r="F103" s="12"/>
      <c r="G103" s="12"/>
      <c r="H103" s="12">
        <f t="shared" si="2"/>
        <v>0</v>
      </c>
      <c r="I103" s="12"/>
      <c r="J103" s="12">
        <f t="shared" si="3"/>
        <v>0</v>
      </c>
    </row>
    <row r="104" spans="2:10" ht="14.25">
      <c r="B104" s="25"/>
      <c r="C104" s="25"/>
      <c r="D104" s="11" t="s">
        <v>112</v>
      </c>
      <c r="E104" s="12"/>
      <c r="F104" s="12"/>
      <c r="G104" s="12"/>
      <c r="H104" s="12">
        <f t="shared" si="2"/>
        <v>0</v>
      </c>
      <c r="I104" s="12"/>
      <c r="J104" s="12">
        <f t="shared" si="3"/>
        <v>0</v>
      </c>
    </row>
    <row r="105" spans="2:10" ht="14.25">
      <c r="B105" s="25"/>
      <c r="C105" s="25"/>
      <c r="D105" s="11" t="s">
        <v>113</v>
      </c>
      <c r="E105" s="12"/>
      <c r="F105" s="12"/>
      <c r="G105" s="12"/>
      <c r="H105" s="12">
        <f t="shared" si="2"/>
        <v>0</v>
      </c>
      <c r="I105" s="12"/>
      <c r="J105" s="12">
        <f t="shared" si="3"/>
        <v>0</v>
      </c>
    </row>
    <row r="106" spans="2:10" ht="14.25">
      <c r="B106" s="25"/>
      <c r="C106" s="25"/>
      <c r="D106" s="11" t="s">
        <v>114</v>
      </c>
      <c r="E106" s="12"/>
      <c r="F106" s="12"/>
      <c r="G106" s="12"/>
      <c r="H106" s="12">
        <f t="shared" si="2"/>
        <v>0</v>
      </c>
      <c r="I106" s="12"/>
      <c r="J106" s="12">
        <f t="shared" si="3"/>
        <v>0</v>
      </c>
    </row>
    <row r="107" spans="2:10" ht="14.25">
      <c r="B107" s="25"/>
      <c r="C107" s="25"/>
      <c r="D107" s="11" t="s">
        <v>115</v>
      </c>
      <c r="E107" s="12"/>
      <c r="F107" s="12"/>
      <c r="G107" s="12">
        <v>163000</v>
      </c>
      <c r="H107" s="12">
        <f t="shared" si="2"/>
        <v>163000</v>
      </c>
      <c r="I107" s="12">
        <v>8000</v>
      </c>
      <c r="J107" s="12">
        <f t="shared" si="3"/>
        <v>155000</v>
      </c>
    </row>
    <row r="108" spans="2:10" ht="14.25">
      <c r="B108" s="25"/>
      <c r="C108" s="25"/>
      <c r="D108" s="11" t="s">
        <v>116</v>
      </c>
      <c r="E108" s="12">
        <f>+E109+E110+E111+E112+E113+E114+E115+E116+E117+E118+E119+E120+E121+E122+E123+E124+E125+E131+E132+E134</f>
        <v>2239888</v>
      </c>
      <c r="F108" s="12">
        <f>+F109+F110+F111+F112+F113+F114+F115+F116+F117+F118+F119+F120+F121+F122+F123+F124+F125+F131+F132+F134</f>
        <v>6240299</v>
      </c>
      <c r="G108" s="12">
        <f>+G109+G110+G111+G112+G113+G114+G115+G116+G117+G118+G119+G120+G121+G122+G123+G124+G125+G131+G132+G134</f>
        <v>0</v>
      </c>
      <c r="H108" s="12">
        <f t="shared" si="2"/>
        <v>8480187</v>
      </c>
      <c r="I108" s="12">
        <f>+I109+I110+I111+I112+I113+I114+I115+I116+I117+I118+I119+I120+I121+I122+I123+I124+I125+I131+I132+I134</f>
        <v>5871000</v>
      </c>
      <c r="J108" s="12">
        <f t="shared" si="3"/>
        <v>2609187</v>
      </c>
    </row>
    <row r="109" spans="2:10" ht="14.25">
      <c r="B109" s="25"/>
      <c r="C109" s="25"/>
      <c r="D109" s="11" t="s">
        <v>117</v>
      </c>
      <c r="E109" s="12">
        <v>289484</v>
      </c>
      <c r="F109" s="12">
        <v>14076</v>
      </c>
      <c r="G109" s="12"/>
      <c r="H109" s="12">
        <f t="shared" si="2"/>
        <v>303560</v>
      </c>
      <c r="I109" s="12"/>
      <c r="J109" s="12">
        <f t="shared" si="3"/>
        <v>303560</v>
      </c>
    </row>
    <row r="110" spans="2:10" ht="14.25">
      <c r="B110" s="25"/>
      <c r="C110" s="25"/>
      <c r="D110" s="11" t="s">
        <v>118</v>
      </c>
      <c r="E110" s="12"/>
      <c r="F110" s="12"/>
      <c r="G110" s="12"/>
      <c r="H110" s="12">
        <f t="shared" si="2"/>
        <v>0</v>
      </c>
      <c r="I110" s="12"/>
      <c r="J110" s="12">
        <f t="shared" si="3"/>
        <v>0</v>
      </c>
    </row>
    <row r="111" spans="2:10" ht="14.25">
      <c r="B111" s="25"/>
      <c r="C111" s="25"/>
      <c r="D111" s="11" t="s">
        <v>119</v>
      </c>
      <c r="E111" s="12">
        <v>121550</v>
      </c>
      <c r="F111" s="12">
        <v>4120</v>
      </c>
      <c r="G111" s="12"/>
      <c r="H111" s="12">
        <f t="shared" si="2"/>
        <v>125670</v>
      </c>
      <c r="I111" s="12"/>
      <c r="J111" s="12">
        <f t="shared" si="3"/>
        <v>125670</v>
      </c>
    </row>
    <row r="112" spans="2:10" ht="14.25">
      <c r="B112" s="25"/>
      <c r="C112" s="25"/>
      <c r="D112" s="11" t="s">
        <v>120</v>
      </c>
      <c r="E112" s="12"/>
      <c r="F112" s="12">
        <v>84960</v>
      </c>
      <c r="G112" s="12"/>
      <c r="H112" s="12">
        <f t="shared" si="2"/>
        <v>84960</v>
      </c>
      <c r="I112" s="12"/>
      <c r="J112" s="12">
        <f t="shared" si="3"/>
        <v>84960</v>
      </c>
    </row>
    <row r="113" spans="2:10" ht="14.25">
      <c r="B113" s="25"/>
      <c r="C113" s="25"/>
      <c r="D113" s="11" t="s">
        <v>121</v>
      </c>
      <c r="E113" s="12">
        <v>181192</v>
      </c>
      <c r="F113" s="12">
        <v>45041</v>
      </c>
      <c r="G113" s="12"/>
      <c r="H113" s="12">
        <f t="shared" si="2"/>
        <v>226233</v>
      </c>
      <c r="I113" s="12"/>
      <c r="J113" s="12">
        <f t="shared" si="3"/>
        <v>226233</v>
      </c>
    </row>
    <row r="114" spans="2:10" ht="14.25">
      <c r="B114" s="25"/>
      <c r="C114" s="25"/>
      <c r="D114" s="11" t="s">
        <v>122</v>
      </c>
      <c r="E114" s="12">
        <v>125074</v>
      </c>
      <c r="F114" s="12">
        <v>31533</v>
      </c>
      <c r="G114" s="12"/>
      <c r="H114" s="12">
        <f t="shared" si="2"/>
        <v>156607</v>
      </c>
      <c r="I114" s="12"/>
      <c r="J114" s="12">
        <f t="shared" si="3"/>
        <v>156607</v>
      </c>
    </row>
    <row r="115" spans="2:10" ht="14.25">
      <c r="B115" s="25"/>
      <c r="C115" s="25"/>
      <c r="D115" s="11" t="s">
        <v>123</v>
      </c>
      <c r="E115" s="12"/>
      <c r="F115" s="12"/>
      <c r="G115" s="12"/>
      <c r="H115" s="12">
        <f t="shared" si="2"/>
        <v>0</v>
      </c>
      <c r="I115" s="12"/>
      <c r="J115" s="12">
        <f t="shared" si="3"/>
        <v>0</v>
      </c>
    </row>
    <row r="116" spans="2:10" ht="14.25">
      <c r="B116" s="25"/>
      <c r="C116" s="25"/>
      <c r="D116" s="11" t="s">
        <v>87</v>
      </c>
      <c r="E116" s="12">
        <v>5070</v>
      </c>
      <c r="F116" s="12">
        <v>101765</v>
      </c>
      <c r="G116" s="12"/>
      <c r="H116" s="12">
        <f t="shared" si="2"/>
        <v>106835</v>
      </c>
      <c r="I116" s="12"/>
      <c r="J116" s="12">
        <f t="shared" si="3"/>
        <v>106835</v>
      </c>
    </row>
    <row r="117" spans="2:10" ht="14.25">
      <c r="B117" s="25"/>
      <c r="C117" s="25"/>
      <c r="D117" s="11" t="s">
        <v>124</v>
      </c>
      <c r="E117" s="12"/>
      <c r="F117" s="12"/>
      <c r="G117" s="12"/>
      <c r="H117" s="12">
        <f t="shared" si="2"/>
        <v>0</v>
      </c>
      <c r="I117" s="12"/>
      <c r="J117" s="12">
        <f t="shared" si="3"/>
        <v>0</v>
      </c>
    </row>
    <row r="118" spans="2:10" ht="14.25">
      <c r="B118" s="25"/>
      <c r="C118" s="25"/>
      <c r="D118" s="11" t="s">
        <v>125</v>
      </c>
      <c r="E118" s="12"/>
      <c r="F118" s="12"/>
      <c r="G118" s="12"/>
      <c r="H118" s="12">
        <f t="shared" si="2"/>
        <v>0</v>
      </c>
      <c r="I118" s="12"/>
      <c r="J118" s="12">
        <f t="shared" si="3"/>
        <v>0</v>
      </c>
    </row>
    <row r="119" spans="2:10" ht="14.25">
      <c r="B119" s="25"/>
      <c r="C119" s="25"/>
      <c r="D119" s="11" t="s">
        <v>126</v>
      </c>
      <c r="E119" s="12">
        <v>67480</v>
      </c>
      <c r="F119" s="12">
        <v>87804</v>
      </c>
      <c r="G119" s="12"/>
      <c r="H119" s="12">
        <f t="shared" si="2"/>
        <v>155284</v>
      </c>
      <c r="I119" s="12"/>
      <c r="J119" s="12">
        <f t="shared" si="3"/>
        <v>155284</v>
      </c>
    </row>
    <row r="120" spans="2:10" ht="14.25">
      <c r="B120" s="25"/>
      <c r="C120" s="25"/>
      <c r="D120" s="11" t="s">
        <v>85</v>
      </c>
      <c r="E120" s="12">
        <v>325518</v>
      </c>
      <c r="F120" s="12"/>
      <c r="G120" s="12"/>
      <c r="H120" s="12">
        <f t="shared" si="2"/>
        <v>325518</v>
      </c>
      <c r="I120" s="12"/>
      <c r="J120" s="12">
        <f t="shared" si="3"/>
        <v>325518</v>
      </c>
    </row>
    <row r="121" spans="2:10" ht="14.25">
      <c r="B121" s="25"/>
      <c r="C121" s="25"/>
      <c r="D121" s="11" t="s">
        <v>127</v>
      </c>
      <c r="E121" s="12">
        <v>398400</v>
      </c>
      <c r="F121" s="12"/>
      <c r="G121" s="12"/>
      <c r="H121" s="12">
        <f t="shared" si="2"/>
        <v>398400</v>
      </c>
      <c r="I121" s="12"/>
      <c r="J121" s="12">
        <f t="shared" si="3"/>
        <v>398400</v>
      </c>
    </row>
    <row r="122" spans="2:10" ht="14.25">
      <c r="B122" s="25"/>
      <c r="C122" s="25"/>
      <c r="D122" s="11" t="s">
        <v>128</v>
      </c>
      <c r="E122" s="12">
        <v>96120</v>
      </c>
      <c r="F122" s="12"/>
      <c r="G122" s="12"/>
      <c r="H122" s="12">
        <f t="shared" si="2"/>
        <v>96120</v>
      </c>
      <c r="I122" s="12"/>
      <c r="J122" s="12">
        <f t="shared" si="3"/>
        <v>96120</v>
      </c>
    </row>
    <row r="123" spans="2:10" ht="14.25">
      <c r="B123" s="25"/>
      <c r="C123" s="25"/>
      <c r="D123" s="11" t="s">
        <v>129</v>
      </c>
      <c r="E123" s="12"/>
      <c r="F123" s="12"/>
      <c r="G123" s="12"/>
      <c r="H123" s="12">
        <f t="shared" si="2"/>
        <v>0</v>
      </c>
      <c r="I123" s="12"/>
      <c r="J123" s="12">
        <f t="shared" si="3"/>
        <v>0</v>
      </c>
    </row>
    <row r="124" spans="2:10" ht="14.25">
      <c r="B124" s="25"/>
      <c r="C124" s="25"/>
      <c r="D124" s="11" t="s">
        <v>130</v>
      </c>
      <c r="E124" s="12">
        <v>50000</v>
      </c>
      <c r="F124" s="12"/>
      <c r="G124" s="12"/>
      <c r="H124" s="12">
        <f t="shared" si="2"/>
        <v>50000</v>
      </c>
      <c r="I124" s="12"/>
      <c r="J124" s="12">
        <f t="shared" si="3"/>
        <v>50000</v>
      </c>
    </row>
    <row r="125" spans="2:10" ht="14.25">
      <c r="B125" s="25"/>
      <c r="C125" s="25"/>
      <c r="D125" s="11" t="s">
        <v>131</v>
      </c>
      <c r="E125" s="12">
        <f>+E126+E127+E128+E129+E130</f>
        <v>0</v>
      </c>
      <c r="F125" s="12">
        <f>+F126+F127+F128+F129+F130</f>
        <v>5871000</v>
      </c>
      <c r="G125" s="12">
        <f>+G126+G127+G128+G129+G130</f>
        <v>0</v>
      </c>
      <c r="H125" s="12">
        <f t="shared" si="2"/>
        <v>5871000</v>
      </c>
      <c r="I125" s="12">
        <f>+I126+I127+I128+I129+I130</f>
        <v>5871000</v>
      </c>
      <c r="J125" s="12">
        <f t="shared" si="3"/>
        <v>0</v>
      </c>
    </row>
    <row r="126" spans="2:10" ht="14.25">
      <c r="B126" s="25"/>
      <c r="C126" s="25"/>
      <c r="D126" s="11" t="s">
        <v>44</v>
      </c>
      <c r="E126" s="12"/>
      <c r="F126" s="12"/>
      <c r="G126" s="12"/>
      <c r="H126" s="12">
        <f t="shared" si="2"/>
        <v>0</v>
      </c>
      <c r="I126" s="12"/>
      <c r="J126" s="12">
        <f t="shared" si="3"/>
        <v>0</v>
      </c>
    </row>
    <row r="127" spans="2:10" ht="14.25">
      <c r="B127" s="25"/>
      <c r="C127" s="25"/>
      <c r="D127" s="11" t="s">
        <v>45</v>
      </c>
      <c r="E127" s="12"/>
      <c r="F127" s="12"/>
      <c r="G127" s="12"/>
      <c r="H127" s="12">
        <f t="shared" si="2"/>
        <v>0</v>
      </c>
      <c r="I127" s="12"/>
      <c r="J127" s="12">
        <f t="shared" si="3"/>
        <v>0</v>
      </c>
    </row>
    <row r="128" spans="2:10" ht="14.25">
      <c r="B128" s="25"/>
      <c r="C128" s="25"/>
      <c r="D128" s="11" t="s">
        <v>46</v>
      </c>
      <c r="E128" s="12"/>
      <c r="F128" s="12"/>
      <c r="G128" s="12"/>
      <c r="H128" s="12">
        <f t="shared" si="2"/>
        <v>0</v>
      </c>
      <c r="I128" s="12"/>
      <c r="J128" s="12">
        <f t="shared" si="3"/>
        <v>0</v>
      </c>
    </row>
    <row r="129" spans="2:10" ht="14.25">
      <c r="B129" s="25"/>
      <c r="C129" s="25"/>
      <c r="D129" s="11" t="s">
        <v>47</v>
      </c>
      <c r="E129" s="12"/>
      <c r="F129" s="12">
        <v>5871000</v>
      </c>
      <c r="G129" s="12"/>
      <c r="H129" s="12">
        <f t="shared" si="2"/>
        <v>5871000</v>
      </c>
      <c r="I129" s="12">
        <v>5871000</v>
      </c>
      <c r="J129" s="12">
        <f t="shared" si="3"/>
        <v>0</v>
      </c>
    </row>
    <row r="130" spans="2:10" ht="14.25">
      <c r="B130" s="25"/>
      <c r="C130" s="25"/>
      <c r="D130" s="11" t="s">
        <v>49</v>
      </c>
      <c r="E130" s="12"/>
      <c r="F130" s="12"/>
      <c r="G130" s="12"/>
      <c r="H130" s="12">
        <f t="shared" si="2"/>
        <v>0</v>
      </c>
      <c r="I130" s="12"/>
      <c r="J130" s="12">
        <f t="shared" si="3"/>
        <v>0</v>
      </c>
    </row>
    <row r="131" spans="2:10" ht="14.25">
      <c r="B131" s="25"/>
      <c r="C131" s="25"/>
      <c r="D131" s="11" t="s">
        <v>132</v>
      </c>
      <c r="E131" s="12"/>
      <c r="F131" s="12"/>
      <c r="G131" s="12"/>
      <c r="H131" s="12">
        <f t="shared" si="2"/>
        <v>0</v>
      </c>
      <c r="I131" s="12"/>
      <c r="J131" s="12">
        <f t="shared" si="3"/>
        <v>0</v>
      </c>
    </row>
    <row r="132" spans="2:10" ht="14.25">
      <c r="B132" s="25"/>
      <c r="C132" s="25"/>
      <c r="D132" s="11" t="s">
        <v>133</v>
      </c>
      <c r="E132" s="12">
        <f>+E133</f>
        <v>475200</v>
      </c>
      <c r="F132" s="12">
        <f>+F133</f>
        <v>0</v>
      </c>
      <c r="G132" s="12">
        <f>+G133</f>
        <v>0</v>
      </c>
      <c r="H132" s="12">
        <f t="shared" si="2"/>
        <v>475200</v>
      </c>
      <c r="I132" s="12">
        <f>+I133</f>
        <v>0</v>
      </c>
      <c r="J132" s="12">
        <f t="shared" si="3"/>
        <v>475200</v>
      </c>
    </row>
    <row r="133" spans="2:10" ht="14.25">
      <c r="B133" s="25"/>
      <c r="C133" s="25"/>
      <c r="D133" s="11" t="s">
        <v>134</v>
      </c>
      <c r="E133" s="12">
        <v>475200</v>
      </c>
      <c r="F133" s="12"/>
      <c r="G133" s="12"/>
      <c r="H133" s="12">
        <f t="shared" si="2"/>
        <v>475200</v>
      </c>
      <c r="I133" s="12"/>
      <c r="J133" s="12">
        <f t="shared" si="3"/>
        <v>475200</v>
      </c>
    </row>
    <row r="134" spans="2:10" ht="14.25">
      <c r="B134" s="25"/>
      <c r="C134" s="25"/>
      <c r="D134" s="11" t="s">
        <v>114</v>
      </c>
      <c r="E134" s="12">
        <v>104800</v>
      </c>
      <c r="F134" s="12"/>
      <c r="G134" s="12"/>
      <c r="H134" s="12">
        <f t="shared" si="2"/>
        <v>104800</v>
      </c>
      <c r="I134" s="12"/>
      <c r="J134" s="12">
        <f t="shared" si="3"/>
        <v>104800</v>
      </c>
    </row>
    <row r="135" spans="2:10" ht="14.25">
      <c r="B135" s="25"/>
      <c r="C135" s="25"/>
      <c r="D135" s="11" t="s">
        <v>135</v>
      </c>
      <c r="E135" s="12">
        <f>+E136</f>
        <v>0</v>
      </c>
      <c r="F135" s="12">
        <f>+F136</f>
        <v>0</v>
      </c>
      <c r="G135" s="12">
        <f>+G136</f>
        <v>0</v>
      </c>
      <c r="H135" s="12">
        <f t="shared" si="2"/>
        <v>0</v>
      </c>
      <c r="I135" s="12">
        <f>+I136</f>
        <v>0</v>
      </c>
      <c r="J135" s="12">
        <f t="shared" si="3"/>
        <v>0</v>
      </c>
    </row>
    <row r="136" spans="2:10" ht="14.25">
      <c r="B136" s="25"/>
      <c r="C136" s="25"/>
      <c r="D136" s="11" t="s">
        <v>136</v>
      </c>
      <c r="E136" s="12"/>
      <c r="F136" s="12"/>
      <c r="G136" s="12"/>
      <c r="H136" s="12">
        <f t="shared" ref="H136:H186" si="4">+E136+F136+G136</f>
        <v>0</v>
      </c>
      <c r="I136" s="12"/>
      <c r="J136" s="12">
        <f t="shared" ref="J136:J186" si="5">H136-I136</f>
        <v>0</v>
      </c>
    </row>
    <row r="137" spans="2:10" ht="14.25">
      <c r="B137" s="25"/>
      <c r="C137" s="26"/>
      <c r="D137" s="13" t="s">
        <v>137</v>
      </c>
      <c r="E137" s="14">
        <f>+E55+E68+E108+E135</f>
        <v>17311579</v>
      </c>
      <c r="F137" s="14">
        <f>+F55+F68+F108+F135</f>
        <v>14082562</v>
      </c>
      <c r="G137" s="14">
        <f>+G55+G68+G108+G135</f>
        <v>12874000</v>
      </c>
      <c r="H137" s="14">
        <f t="shared" si="4"/>
        <v>44268141</v>
      </c>
      <c r="I137" s="14">
        <f>+I55+I68+I108+I135</f>
        <v>11295100</v>
      </c>
      <c r="J137" s="14">
        <f t="shared" si="5"/>
        <v>32973041</v>
      </c>
    </row>
    <row r="138" spans="2:10" ht="14.25">
      <c r="B138" s="26"/>
      <c r="C138" s="15" t="s">
        <v>138</v>
      </c>
      <c r="D138" s="16"/>
      <c r="E138" s="17">
        <f xml:space="preserve"> +E54 - E137</f>
        <v>4004202</v>
      </c>
      <c r="F138" s="17">
        <f xml:space="preserve"> +F54 - F137</f>
        <v>68</v>
      </c>
      <c r="G138" s="17">
        <f xml:space="preserve"> +G54 - G137</f>
        <v>0</v>
      </c>
      <c r="H138" s="17">
        <f t="shared" si="4"/>
        <v>4004270</v>
      </c>
      <c r="I138" s="17">
        <f xml:space="preserve"> +I54 - I137</f>
        <v>0</v>
      </c>
      <c r="J138" s="17">
        <f t="shared" si="5"/>
        <v>4004270</v>
      </c>
    </row>
    <row r="139" spans="2:10" ht="14.25">
      <c r="B139" s="24" t="s">
        <v>139</v>
      </c>
      <c r="C139" s="24" t="s">
        <v>13</v>
      </c>
      <c r="D139" s="11" t="s">
        <v>140</v>
      </c>
      <c r="E139" s="12">
        <f>+E140</f>
        <v>400000</v>
      </c>
      <c r="F139" s="12">
        <f>+F140</f>
        <v>0</v>
      </c>
      <c r="G139" s="12">
        <f>+G140</f>
        <v>0</v>
      </c>
      <c r="H139" s="12">
        <f t="shared" si="4"/>
        <v>400000</v>
      </c>
      <c r="I139" s="12">
        <f>+I140</f>
        <v>0</v>
      </c>
      <c r="J139" s="12">
        <f t="shared" si="5"/>
        <v>400000</v>
      </c>
    </row>
    <row r="140" spans="2:10" ht="14.25">
      <c r="B140" s="25"/>
      <c r="C140" s="25"/>
      <c r="D140" s="11" t="s">
        <v>141</v>
      </c>
      <c r="E140" s="12">
        <v>400000</v>
      </c>
      <c r="F140" s="12"/>
      <c r="G140" s="12"/>
      <c r="H140" s="12">
        <f t="shared" si="4"/>
        <v>400000</v>
      </c>
      <c r="I140" s="12"/>
      <c r="J140" s="12">
        <f t="shared" si="5"/>
        <v>400000</v>
      </c>
    </row>
    <row r="141" spans="2:10" ht="14.25">
      <c r="B141" s="25"/>
      <c r="C141" s="26"/>
      <c r="D141" s="13" t="s">
        <v>142</v>
      </c>
      <c r="E141" s="14">
        <f>+E139</f>
        <v>400000</v>
      </c>
      <c r="F141" s="14">
        <f>+F139</f>
        <v>0</v>
      </c>
      <c r="G141" s="14">
        <f>+G139</f>
        <v>0</v>
      </c>
      <c r="H141" s="14">
        <f t="shared" si="4"/>
        <v>400000</v>
      </c>
      <c r="I141" s="14">
        <f>+I139</f>
        <v>0</v>
      </c>
      <c r="J141" s="14">
        <f t="shared" si="5"/>
        <v>400000</v>
      </c>
    </row>
    <row r="142" spans="2:10" ht="14.25">
      <c r="B142" s="25"/>
      <c r="C142" s="24" t="s">
        <v>62</v>
      </c>
      <c r="D142" s="11" t="s">
        <v>143</v>
      </c>
      <c r="E142" s="12">
        <f>+E143</f>
        <v>628320</v>
      </c>
      <c r="F142" s="12">
        <f>+F143</f>
        <v>0</v>
      </c>
      <c r="G142" s="12">
        <f>+G143</f>
        <v>0</v>
      </c>
      <c r="H142" s="12">
        <f t="shared" si="4"/>
        <v>628320</v>
      </c>
      <c r="I142" s="12">
        <f>+I143</f>
        <v>0</v>
      </c>
      <c r="J142" s="12">
        <f t="shared" si="5"/>
        <v>628320</v>
      </c>
    </row>
    <row r="143" spans="2:10" ht="14.25">
      <c r="B143" s="25"/>
      <c r="C143" s="25"/>
      <c r="D143" s="11" t="s">
        <v>144</v>
      </c>
      <c r="E143" s="12">
        <v>628320</v>
      </c>
      <c r="F143" s="12"/>
      <c r="G143" s="12"/>
      <c r="H143" s="12">
        <f t="shared" si="4"/>
        <v>628320</v>
      </c>
      <c r="I143" s="12"/>
      <c r="J143" s="12">
        <f t="shared" si="5"/>
        <v>628320</v>
      </c>
    </row>
    <row r="144" spans="2:10" ht="14.25">
      <c r="B144" s="25"/>
      <c r="C144" s="26"/>
      <c r="D144" s="13" t="s">
        <v>145</v>
      </c>
      <c r="E144" s="14">
        <f>+E142</f>
        <v>628320</v>
      </c>
      <c r="F144" s="14">
        <f>+F142</f>
        <v>0</v>
      </c>
      <c r="G144" s="14">
        <f>+G142</f>
        <v>0</v>
      </c>
      <c r="H144" s="14">
        <f t="shared" si="4"/>
        <v>628320</v>
      </c>
      <c r="I144" s="14">
        <f>+I142</f>
        <v>0</v>
      </c>
      <c r="J144" s="14">
        <f t="shared" si="5"/>
        <v>628320</v>
      </c>
    </row>
    <row r="145" spans="2:10" ht="14.25">
      <c r="B145" s="26"/>
      <c r="C145" s="18" t="s">
        <v>146</v>
      </c>
      <c r="D145" s="16"/>
      <c r="E145" s="17">
        <f xml:space="preserve"> +E141 - E144</f>
        <v>-228320</v>
      </c>
      <c r="F145" s="17">
        <f xml:space="preserve"> +F141 - F144</f>
        <v>0</v>
      </c>
      <c r="G145" s="17">
        <f xml:space="preserve"> +G141 - G144</f>
        <v>0</v>
      </c>
      <c r="H145" s="17">
        <f t="shared" si="4"/>
        <v>-228320</v>
      </c>
      <c r="I145" s="17">
        <f xml:space="preserve"> +I141 - I144</f>
        <v>0</v>
      </c>
      <c r="J145" s="17">
        <f t="shared" si="5"/>
        <v>-228320</v>
      </c>
    </row>
    <row r="146" spans="2:10" ht="14.25">
      <c r="B146" s="24" t="s">
        <v>147</v>
      </c>
      <c r="C146" s="24" t="s">
        <v>13</v>
      </c>
      <c r="D146" s="11" t="s">
        <v>148</v>
      </c>
      <c r="E146" s="12">
        <f>+E147+E148</f>
        <v>0</v>
      </c>
      <c r="F146" s="12">
        <f>+F147+F148</f>
        <v>0</v>
      </c>
      <c r="G146" s="12">
        <f>+G147+G148</f>
        <v>0</v>
      </c>
      <c r="H146" s="12">
        <f t="shared" si="4"/>
        <v>0</v>
      </c>
      <c r="I146" s="12">
        <f>+I147+I148</f>
        <v>0</v>
      </c>
      <c r="J146" s="12">
        <f t="shared" si="5"/>
        <v>0</v>
      </c>
    </row>
    <row r="147" spans="2:10" ht="14.25">
      <c r="B147" s="25"/>
      <c r="C147" s="25"/>
      <c r="D147" s="11" t="s">
        <v>149</v>
      </c>
      <c r="E147" s="12"/>
      <c r="F147" s="12"/>
      <c r="G147" s="12"/>
      <c r="H147" s="12">
        <f t="shared" si="4"/>
        <v>0</v>
      </c>
      <c r="I147" s="12"/>
      <c r="J147" s="12">
        <f t="shared" si="5"/>
        <v>0</v>
      </c>
    </row>
    <row r="148" spans="2:10" ht="14.25">
      <c r="B148" s="25"/>
      <c r="C148" s="25"/>
      <c r="D148" s="11" t="s">
        <v>150</v>
      </c>
      <c r="E148" s="12"/>
      <c r="F148" s="12"/>
      <c r="G148" s="12"/>
      <c r="H148" s="12">
        <f t="shared" si="4"/>
        <v>0</v>
      </c>
      <c r="I148" s="12"/>
      <c r="J148" s="12">
        <f t="shared" si="5"/>
        <v>0</v>
      </c>
    </row>
    <row r="149" spans="2:10" ht="14.25">
      <c r="B149" s="25"/>
      <c r="C149" s="25"/>
      <c r="D149" s="11" t="s">
        <v>151</v>
      </c>
      <c r="E149" s="12">
        <f>+E150+E151+E152</f>
        <v>0</v>
      </c>
      <c r="F149" s="12">
        <f>+F150+F151+F152</f>
        <v>0</v>
      </c>
      <c r="G149" s="12">
        <f>+G150+G151+G152</f>
        <v>0</v>
      </c>
      <c r="H149" s="12">
        <f t="shared" si="4"/>
        <v>0</v>
      </c>
      <c r="I149" s="12">
        <f>+I150+I151+I152</f>
        <v>0</v>
      </c>
      <c r="J149" s="12">
        <f t="shared" si="5"/>
        <v>0</v>
      </c>
    </row>
    <row r="150" spans="2:10" ht="14.25">
      <c r="B150" s="25"/>
      <c r="C150" s="25"/>
      <c r="D150" s="11" t="s">
        <v>152</v>
      </c>
      <c r="E150" s="12"/>
      <c r="F150" s="12"/>
      <c r="G150" s="12"/>
      <c r="H150" s="12">
        <f t="shared" si="4"/>
        <v>0</v>
      </c>
      <c r="I150" s="12"/>
      <c r="J150" s="12">
        <f t="shared" si="5"/>
        <v>0</v>
      </c>
    </row>
    <row r="151" spans="2:10" ht="14.25">
      <c r="B151" s="25"/>
      <c r="C151" s="25"/>
      <c r="D151" s="11" t="s">
        <v>153</v>
      </c>
      <c r="E151" s="12"/>
      <c r="F151" s="12"/>
      <c r="G151" s="12"/>
      <c r="H151" s="12">
        <f t="shared" si="4"/>
        <v>0</v>
      </c>
      <c r="I151" s="12"/>
      <c r="J151" s="12">
        <f t="shared" si="5"/>
        <v>0</v>
      </c>
    </row>
    <row r="152" spans="2:10" ht="14.25">
      <c r="B152" s="25"/>
      <c r="C152" s="25"/>
      <c r="D152" s="11" t="s">
        <v>154</v>
      </c>
      <c r="E152" s="12"/>
      <c r="F152" s="12"/>
      <c r="G152" s="12"/>
      <c r="H152" s="12">
        <f t="shared" si="4"/>
        <v>0</v>
      </c>
      <c r="I152" s="12"/>
      <c r="J152" s="12">
        <f t="shared" si="5"/>
        <v>0</v>
      </c>
    </row>
    <row r="153" spans="2:10" ht="14.25">
      <c r="B153" s="25"/>
      <c r="C153" s="25"/>
      <c r="D153" s="11" t="s">
        <v>155</v>
      </c>
      <c r="E153" s="12">
        <f>+E154+E155+E156+E157+E158+E159+E160</f>
        <v>0</v>
      </c>
      <c r="F153" s="12">
        <f>+F154+F155+F156+F157+F158+F159+F160</f>
        <v>0</v>
      </c>
      <c r="G153" s="12">
        <f>+G154+G155+G156+G157+G158+G159+G160</f>
        <v>0</v>
      </c>
      <c r="H153" s="12">
        <f t="shared" si="4"/>
        <v>0</v>
      </c>
      <c r="I153" s="12">
        <f>+I154+I155+I156+I157+I158+I159+I160</f>
        <v>0</v>
      </c>
      <c r="J153" s="12">
        <f t="shared" si="5"/>
        <v>0</v>
      </c>
    </row>
    <row r="154" spans="2:10" ht="14.25">
      <c r="B154" s="25"/>
      <c r="C154" s="25"/>
      <c r="D154" s="11" t="s">
        <v>156</v>
      </c>
      <c r="E154" s="12"/>
      <c r="F154" s="12"/>
      <c r="G154" s="12"/>
      <c r="H154" s="12">
        <f t="shared" si="4"/>
        <v>0</v>
      </c>
      <c r="I154" s="12"/>
      <c r="J154" s="12">
        <f t="shared" si="5"/>
        <v>0</v>
      </c>
    </row>
    <row r="155" spans="2:10" ht="14.25">
      <c r="B155" s="25"/>
      <c r="C155" s="25"/>
      <c r="D155" s="11" t="s">
        <v>157</v>
      </c>
      <c r="E155" s="12"/>
      <c r="F155" s="12"/>
      <c r="G155" s="12"/>
      <c r="H155" s="12">
        <f t="shared" si="4"/>
        <v>0</v>
      </c>
      <c r="I155" s="12"/>
      <c r="J155" s="12">
        <f t="shared" si="5"/>
        <v>0</v>
      </c>
    </row>
    <row r="156" spans="2:10" ht="14.25">
      <c r="B156" s="25"/>
      <c r="C156" s="25"/>
      <c r="D156" s="11" t="s">
        <v>158</v>
      </c>
      <c r="E156" s="12"/>
      <c r="F156" s="12"/>
      <c r="G156" s="12"/>
      <c r="H156" s="12">
        <f t="shared" si="4"/>
        <v>0</v>
      </c>
      <c r="I156" s="12"/>
      <c r="J156" s="12">
        <f t="shared" si="5"/>
        <v>0</v>
      </c>
    </row>
    <row r="157" spans="2:10" ht="14.25">
      <c r="B157" s="25"/>
      <c r="C157" s="25"/>
      <c r="D157" s="11" t="s">
        <v>159</v>
      </c>
      <c r="E157" s="12"/>
      <c r="F157" s="12"/>
      <c r="G157" s="12"/>
      <c r="H157" s="12">
        <f t="shared" si="4"/>
        <v>0</v>
      </c>
      <c r="I157" s="12"/>
      <c r="J157" s="12">
        <f t="shared" si="5"/>
        <v>0</v>
      </c>
    </row>
    <row r="158" spans="2:10" ht="14.25">
      <c r="B158" s="25"/>
      <c r="C158" s="25"/>
      <c r="D158" s="11" t="s">
        <v>160</v>
      </c>
      <c r="E158" s="12"/>
      <c r="F158" s="12"/>
      <c r="G158" s="12"/>
      <c r="H158" s="12">
        <f t="shared" si="4"/>
        <v>0</v>
      </c>
      <c r="I158" s="12"/>
      <c r="J158" s="12">
        <f t="shared" si="5"/>
        <v>0</v>
      </c>
    </row>
    <row r="159" spans="2:10" ht="14.25">
      <c r="B159" s="25"/>
      <c r="C159" s="25"/>
      <c r="D159" s="11" t="s">
        <v>161</v>
      </c>
      <c r="E159" s="12"/>
      <c r="F159" s="12"/>
      <c r="G159" s="12"/>
      <c r="H159" s="12">
        <f t="shared" si="4"/>
        <v>0</v>
      </c>
      <c r="I159" s="12"/>
      <c r="J159" s="12">
        <f t="shared" si="5"/>
        <v>0</v>
      </c>
    </row>
    <row r="160" spans="2:10" ht="14.25">
      <c r="B160" s="25"/>
      <c r="C160" s="25"/>
      <c r="D160" s="11" t="s">
        <v>162</v>
      </c>
      <c r="E160" s="12"/>
      <c r="F160" s="12"/>
      <c r="G160" s="12"/>
      <c r="H160" s="12">
        <f t="shared" si="4"/>
        <v>0</v>
      </c>
      <c r="I160" s="12"/>
      <c r="J160" s="12">
        <f t="shared" si="5"/>
        <v>0</v>
      </c>
    </row>
    <row r="161" spans="2:10" ht="14.25">
      <c r="B161" s="25"/>
      <c r="C161" s="26"/>
      <c r="D161" s="13" t="s">
        <v>163</v>
      </c>
      <c r="E161" s="14">
        <f>+E146+E149+E153</f>
        <v>0</v>
      </c>
      <c r="F161" s="14">
        <f>+F146+F149+F153</f>
        <v>0</v>
      </c>
      <c r="G161" s="14">
        <f>+G146+G149+G153</f>
        <v>0</v>
      </c>
      <c r="H161" s="14">
        <f t="shared" si="4"/>
        <v>0</v>
      </c>
      <c r="I161" s="14">
        <f>+I146+I149+I153</f>
        <v>0</v>
      </c>
      <c r="J161" s="14">
        <f t="shared" si="5"/>
        <v>0</v>
      </c>
    </row>
    <row r="162" spans="2:10" ht="14.25">
      <c r="B162" s="25"/>
      <c r="C162" s="24" t="s">
        <v>62</v>
      </c>
      <c r="D162" s="11" t="s">
        <v>164</v>
      </c>
      <c r="E162" s="12">
        <f>+E163+E164+E165+E166</f>
        <v>19952</v>
      </c>
      <c r="F162" s="12">
        <f>+F163+F164+F165+F166</f>
        <v>0</v>
      </c>
      <c r="G162" s="12">
        <f>+G163+G164+G165+G166</f>
        <v>0</v>
      </c>
      <c r="H162" s="12">
        <f t="shared" si="4"/>
        <v>19952</v>
      </c>
      <c r="I162" s="12">
        <f>+I163+I164+I165+I166</f>
        <v>0</v>
      </c>
      <c r="J162" s="12">
        <f t="shared" si="5"/>
        <v>19952</v>
      </c>
    </row>
    <row r="163" spans="2:10" ht="14.25">
      <c r="B163" s="25"/>
      <c r="C163" s="25"/>
      <c r="D163" s="11" t="s">
        <v>165</v>
      </c>
      <c r="E163" s="12">
        <v>18000</v>
      </c>
      <c r="F163" s="12"/>
      <c r="G163" s="12"/>
      <c r="H163" s="12">
        <f t="shared" si="4"/>
        <v>18000</v>
      </c>
      <c r="I163" s="12"/>
      <c r="J163" s="12">
        <f t="shared" si="5"/>
        <v>18000</v>
      </c>
    </row>
    <row r="164" spans="2:10" ht="14.25">
      <c r="B164" s="25"/>
      <c r="C164" s="25"/>
      <c r="D164" s="11" t="s">
        <v>166</v>
      </c>
      <c r="E164" s="12"/>
      <c r="F164" s="12"/>
      <c r="G164" s="12"/>
      <c r="H164" s="12">
        <f t="shared" si="4"/>
        <v>0</v>
      </c>
      <c r="I164" s="12"/>
      <c r="J164" s="12">
        <f t="shared" si="5"/>
        <v>0</v>
      </c>
    </row>
    <row r="165" spans="2:10" ht="14.25">
      <c r="B165" s="25"/>
      <c r="C165" s="25"/>
      <c r="D165" s="11" t="s">
        <v>167</v>
      </c>
      <c r="E165" s="12">
        <v>1952</v>
      </c>
      <c r="F165" s="12"/>
      <c r="G165" s="12"/>
      <c r="H165" s="12">
        <f t="shared" si="4"/>
        <v>1952</v>
      </c>
      <c r="I165" s="12"/>
      <c r="J165" s="12">
        <f t="shared" si="5"/>
        <v>1952</v>
      </c>
    </row>
    <row r="166" spans="2:10" ht="14.25">
      <c r="B166" s="25"/>
      <c r="C166" s="25"/>
      <c r="D166" s="11" t="s">
        <v>168</v>
      </c>
      <c r="E166" s="12"/>
      <c r="F166" s="12"/>
      <c r="G166" s="12"/>
      <c r="H166" s="12">
        <f t="shared" si="4"/>
        <v>0</v>
      </c>
      <c r="I166" s="12"/>
      <c r="J166" s="12">
        <f t="shared" si="5"/>
        <v>0</v>
      </c>
    </row>
    <row r="167" spans="2:10" ht="14.25">
      <c r="B167" s="25"/>
      <c r="C167" s="25"/>
      <c r="D167" s="19" t="s">
        <v>169</v>
      </c>
      <c r="E167" s="20">
        <f>+E168+E169</f>
        <v>0</v>
      </c>
      <c r="F167" s="20">
        <f>+F168+F169</f>
        <v>0</v>
      </c>
      <c r="G167" s="20">
        <f>+G168+G169</f>
        <v>0</v>
      </c>
      <c r="H167" s="20">
        <f t="shared" si="4"/>
        <v>0</v>
      </c>
      <c r="I167" s="20">
        <f>+I168+I169</f>
        <v>0</v>
      </c>
      <c r="J167" s="20">
        <f t="shared" si="5"/>
        <v>0</v>
      </c>
    </row>
    <row r="168" spans="2:10" ht="14.25">
      <c r="B168" s="25"/>
      <c r="C168" s="25"/>
      <c r="D168" s="19" t="s">
        <v>149</v>
      </c>
      <c r="E168" s="20"/>
      <c r="F168" s="20"/>
      <c r="G168" s="20"/>
      <c r="H168" s="20">
        <f t="shared" si="4"/>
        <v>0</v>
      </c>
      <c r="I168" s="20"/>
      <c r="J168" s="20">
        <f t="shared" si="5"/>
        <v>0</v>
      </c>
    </row>
    <row r="169" spans="2:10" ht="14.25">
      <c r="B169" s="25"/>
      <c r="C169" s="25"/>
      <c r="D169" s="19" t="s">
        <v>150</v>
      </c>
      <c r="E169" s="20"/>
      <c r="F169" s="20"/>
      <c r="G169" s="20"/>
      <c r="H169" s="20">
        <f t="shared" si="4"/>
        <v>0</v>
      </c>
      <c r="I169" s="20"/>
      <c r="J169" s="20">
        <f t="shared" si="5"/>
        <v>0</v>
      </c>
    </row>
    <row r="170" spans="2:10" ht="14.25">
      <c r="B170" s="25"/>
      <c r="C170" s="25"/>
      <c r="D170" s="19" t="s">
        <v>170</v>
      </c>
      <c r="E170" s="20">
        <f>+E171+E172+E173</f>
        <v>0</v>
      </c>
      <c r="F170" s="20">
        <f>+F171+F172+F173</f>
        <v>0</v>
      </c>
      <c r="G170" s="20">
        <f>+G171+G172+G173</f>
        <v>0</v>
      </c>
      <c r="H170" s="20">
        <f t="shared" si="4"/>
        <v>0</v>
      </c>
      <c r="I170" s="20">
        <f>+I171+I172+I173</f>
        <v>0</v>
      </c>
      <c r="J170" s="20">
        <f t="shared" si="5"/>
        <v>0</v>
      </c>
    </row>
    <row r="171" spans="2:10" ht="14.25">
      <c r="B171" s="25"/>
      <c r="C171" s="25"/>
      <c r="D171" s="19" t="s">
        <v>152</v>
      </c>
      <c r="E171" s="20"/>
      <c r="F171" s="20"/>
      <c r="G171" s="20"/>
      <c r="H171" s="20">
        <f t="shared" si="4"/>
        <v>0</v>
      </c>
      <c r="I171" s="20"/>
      <c r="J171" s="20">
        <f t="shared" si="5"/>
        <v>0</v>
      </c>
    </row>
    <row r="172" spans="2:10" ht="14.25">
      <c r="B172" s="25"/>
      <c r="C172" s="25"/>
      <c r="D172" s="19" t="s">
        <v>153</v>
      </c>
      <c r="E172" s="20"/>
      <c r="F172" s="20"/>
      <c r="G172" s="20"/>
      <c r="H172" s="20">
        <f t="shared" si="4"/>
        <v>0</v>
      </c>
      <c r="I172" s="20"/>
      <c r="J172" s="20">
        <f t="shared" si="5"/>
        <v>0</v>
      </c>
    </row>
    <row r="173" spans="2:10" ht="14.25">
      <c r="B173" s="25"/>
      <c r="C173" s="25"/>
      <c r="D173" s="19" t="s">
        <v>154</v>
      </c>
      <c r="E173" s="20"/>
      <c r="F173" s="20"/>
      <c r="G173" s="20"/>
      <c r="H173" s="20">
        <f t="shared" si="4"/>
        <v>0</v>
      </c>
      <c r="I173" s="20"/>
      <c r="J173" s="20">
        <f t="shared" si="5"/>
        <v>0</v>
      </c>
    </row>
    <row r="174" spans="2:10" ht="14.25">
      <c r="B174" s="25"/>
      <c r="C174" s="25"/>
      <c r="D174" s="21" t="s">
        <v>171</v>
      </c>
      <c r="E174" s="20">
        <f>+E175+E176+E177+E178+E179+E180+E181</f>
        <v>0</v>
      </c>
      <c r="F174" s="20">
        <f>+F175+F176+F177+F178+F179+F180+F181</f>
        <v>0</v>
      </c>
      <c r="G174" s="20">
        <f>+G175+G176+G177+G178+G179+G180+G181</f>
        <v>0</v>
      </c>
      <c r="H174" s="20">
        <f t="shared" si="4"/>
        <v>0</v>
      </c>
      <c r="I174" s="20">
        <f>+I175+I176+I177+I178+I179+I180+I181</f>
        <v>0</v>
      </c>
      <c r="J174" s="20">
        <f t="shared" si="5"/>
        <v>0</v>
      </c>
    </row>
    <row r="175" spans="2:10" ht="14.25">
      <c r="B175" s="25"/>
      <c r="C175" s="25"/>
      <c r="D175" s="21" t="s">
        <v>156</v>
      </c>
      <c r="E175" s="20"/>
      <c r="F175" s="20"/>
      <c r="G175" s="20"/>
      <c r="H175" s="20">
        <f t="shared" si="4"/>
        <v>0</v>
      </c>
      <c r="I175" s="20"/>
      <c r="J175" s="20">
        <f t="shared" si="5"/>
        <v>0</v>
      </c>
    </row>
    <row r="176" spans="2:10" ht="14.25">
      <c r="B176" s="25"/>
      <c r="C176" s="25"/>
      <c r="D176" s="21" t="s">
        <v>157</v>
      </c>
      <c r="E176" s="20"/>
      <c r="F176" s="20"/>
      <c r="G176" s="20"/>
      <c r="H176" s="20">
        <f t="shared" si="4"/>
        <v>0</v>
      </c>
      <c r="I176" s="20"/>
      <c r="J176" s="20">
        <f t="shared" si="5"/>
        <v>0</v>
      </c>
    </row>
    <row r="177" spans="2:10" ht="14.25">
      <c r="B177" s="25"/>
      <c r="C177" s="25"/>
      <c r="D177" s="21" t="s">
        <v>158</v>
      </c>
      <c r="E177" s="20"/>
      <c r="F177" s="20"/>
      <c r="G177" s="20"/>
      <c r="H177" s="20">
        <f t="shared" si="4"/>
        <v>0</v>
      </c>
      <c r="I177" s="20"/>
      <c r="J177" s="20">
        <f t="shared" si="5"/>
        <v>0</v>
      </c>
    </row>
    <row r="178" spans="2:10" ht="14.25">
      <c r="B178" s="25"/>
      <c r="C178" s="25"/>
      <c r="D178" s="21" t="s">
        <v>159</v>
      </c>
      <c r="E178" s="20"/>
      <c r="F178" s="20"/>
      <c r="G178" s="20"/>
      <c r="H178" s="20">
        <f t="shared" si="4"/>
        <v>0</v>
      </c>
      <c r="I178" s="20"/>
      <c r="J178" s="20">
        <f t="shared" si="5"/>
        <v>0</v>
      </c>
    </row>
    <row r="179" spans="2:10" ht="14.25">
      <c r="B179" s="25"/>
      <c r="C179" s="25"/>
      <c r="D179" s="21" t="s">
        <v>160</v>
      </c>
      <c r="E179" s="20"/>
      <c r="F179" s="20"/>
      <c r="G179" s="20"/>
      <c r="H179" s="20">
        <f t="shared" si="4"/>
        <v>0</v>
      </c>
      <c r="I179" s="20"/>
      <c r="J179" s="20">
        <f t="shared" si="5"/>
        <v>0</v>
      </c>
    </row>
    <row r="180" spans="2:10" ht="14.25">
      <c r="B180" s="25"/>
      <c r="C180" s="25"/>
      <c r="D180" s="21" t="s">
        <v>161</v>
      </c>
      <c r="E180" s="20"/>
      <c r="F180" s="20"/>
      <c r="G180" s="20"/>
      <c r="H180" s="20">
        <f t="shared" si="4"/>
        <v>0</v>
      </c>
      <c r="I180" s="20"/>
      <c r="J180" s="20">
        <f t="shared" si="5"/>
        <v>0</v>
      </c>
    </row>
    <row r="181" spans="2:10" ht="14.25">
      <c r="B181" s="25"/>
      <c r="C181" s="25"/>
      <c r="D181" s="21" t="s">
        <v>162</v>
      </c>
      <c r="E181" s="20"/>
      <c r="F181" s="20"/>
      <c r="G181" s="20"/>
      <c r="H181" s="20">
        <f t="shared" si="4"/>
        <v>0</v>
      </c>
      <c r="I181" s="20"/>
      <c r="J181" s="20">
        <f t="shared" si="5"/>
        <v>0</v>
      </c>
    </row>
    <row r="182" spans="2:10" ht="14.25">
      <c r="B182" s="25"/>
      <c r="C182" s="26"/>
      <c r="D182" s="22" t="s">
        <v>172</v>
      </c>
      <c r="E182" s="23">
        <f>+E162+E167+E170+E174</f>
        <v>19952</v>
      </c>
      <c r="F182" s="23">
        <f>+F162+F167+F170+F174</f>
        <v>0</v>
      </c>
      <c r="G182" s="23">
        <f>+G162+G167+G170+G174</f>
        <v>0</v>
      </c>
      <c r="H182" s="23">
        <f t="shared" si="4"/>
        <v>19952</v>
      </c>
      <c r="I182" s="23">
        <f>+I162+I167+I170+I174</f>
        <v>0</v>
      </c>
      <c r="J182" s="23">
        <f t="shared" si="5"/>
        <v>19952</v>
      </c>
    </row>
    <row r="183" spans="2:10" ht="14.25">
      <c r="B183" s="26"/>
      <c r="C183" s="18" t="s">
        <v>173</v>
      </c>
      <c r="D183" s="16"/>
      <c r="E183" s="17">
        <f xml:space="preserve"> +E161 - E182</f>
        <v>-19952</v>
      </c>
      <c r="F183" s="17">
        <f xml:space="preserve"> +F161 - F182</f>
        <v>0</v>
      </c>
      <c r="G183" s="17">
        <f xml:space="preserve"> +G161 - G182</f>
        <v>0</v>
      </c>
      <c r="H183" s="17">
        <f t="shared" si="4"/>
        <v>-19952</v>
      </c>
      <c r="I183" s="17">
        <f xml:space="preserve"> +I161 - I182</f>
        <v>0</v>
      </c>
      <c r="J183" s="17">
        <f t="shared" si="5"/>
        <v>-19952</v>
      </c>
    </row>
    <row r="184" spans="2:10" ht="14.25">
      <c r="B184" s="18" t="s">
        <v>174</v>
      </c>
      <c r="C184" s="15"/>
      <c r="D184" s="16"/>
      <c r="E184" s="17">
        <f xml:space="preserve"> +E138 +E145 +E183</f>
        <v>3755930</v>
      </c>
      <c r="F184" s="17">
        <f xml:space="preserve"> +F138 +F145 +F183</f>
        <v>68</v>
      </c>
      <c r="G184" s="17">
        <f xml:space="preserve"> +G138 +G145 +G183</f>
        <v>0</v>
      </c>
      <c r="H184" s="17">
        <f t="shared" si="4"/>
        <v>3755998</v>
      </c>
      <c r="I184" s="17">
        <f xml:space="preserve"> +I138 +I145 +I183</f>
        <v>0</v>
      </c>
      <c r="J184" s="17">
        <f t="shared" si="5"/>
        <v>3755998</v>
      </c>
    </row>
    <row r="185" spans="2:10" ht="14.25">
      <c r="B185" s="18" t="s">
        <v>175</v>
      </c>
      <c r="C185" s="15"/>
      <c r="D185" s="16"/>
      <c r="E185" s="17">
        <v>26792734</v>
      </c>
      <c r="F185" s="17">
        <v>8082</v>
      </c>
      <c r="G185" s="17"/>
      <c r="H185" s="17">
        <f t="shared" si="4"/>
        <v>26800816</v>
      </c>
      <c r="I185" s="17"/>
      <c r="J185" s="17">
        <f t="shared" si="5"/>
        <v>26800816</v>
      </c>
    </row>
    <row r="186" spans="2:10" ht="14.25">
      <c r="B186" s="18" t="s">
        <v>176</v>
      </c>
      <c r="C186" s="15"/>
      <c r="D186" s="16"/>
      <c r="E186" s="17">
        <f xml:space="preserve"> +E184 +E185</f>
        <v>30548664</v>
      </c>
      <c r="F186" s="17">
        <f xml:space="preserve"> +F184 +F185</f>
        <v>8150</v>
      </c>
      <c r="G186" s="17">
        <f xml:space="preserve"> +G184 +G185</f>
        <v>0</v>
      </c>
      <c r="H186" s="17">
        <f t="shared" si="4"/>
        <v>30556814</v>
      </c>
      <c r="I186" s="17">
        <f xml:space="preserve"> +I184 +I185</f>
        <v>0</v>
      </c>
      <c r="J186" s="17">
        <f t="shared" si="5"/>
        <v>30556814</v>
      </c>
    </row>
  </sheetData>
  <mergeCells count="16">
    <mergeCell ref="B2:J2"/>
    <mergeCell ref="B3:J3"/>
    <mergeCell ref="B5:D6"/>
    <mergeCell ref="E5:G5"/>
    <mergeCell ref="H5:H6"/>
    <mergeCell ref="I5:I6"/>
    <mergeCell ref="J5:J6"/>
    <mergeCell ref="B146:B183"/>
    <mergeCell ref="C146:C161"/>
    <mergeCell ref="C162:C182"/>
    <mergeCell ref="B7:B138"/>
    <mergeCell ref="C7:C54"/>
    <mergeCell ref="C55:C137"/>
    <mergeCell ref="B139:B145"/>
    <mergeCell ref="C139:C141"/>
    <mergeCell ref="C142:C144"/>
  </mergeCells>
  <phoneticPr fontId="2"/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6"/>
  <sheetViews>
    <sheetView showGridLines="0" workbookViewId="0"/>
  </sheetViews>
  <sheetFormatPr defaultRowHeight="13.5"/>
  <cols>
    <col min="1" max="3" width="2.875" customWidth="1"/>
    <col min="4" max="4" width="44.375" customWidth="1"/>
    <col min="5" max="10" width="20.75" customWidth="1"/>
  </cols>
  <sheetData>
    <row r="1" spans="2:10" ht="21">
      <c r="B1" s="1"/>
      <c r="C1" s="1"/>
      <c r="D1" s="1"/>
      <c r="E1" s="1"/>
      <c r="F1" s="1"/>
      <c r="G1" s="1"/>
      <c r="H1" s="2"/>
      <c r="I1" s="3"/>
      <c r="J1" s="4" t="s">
        <v>0</v>
      </c>
    </row>
    <row r="2" spans="2:10" ht="21">
      <c r="B2" s="27" t="s">
        <v>177</v>
      </c>
      <c r="C2" s="27"/>
      <c r="D2" s="27"/>
      <c r="E2" s="27"/>
      <c r="F2" s="27"/>
      <c r="G2" s="27"/>
      <c r="H2" s="27"/>
      <c r="I2" s="27"/>
      <c r="J2" s="27"/>
    </row>
    <row r="3" spans="2:10" ht="21">
      <c r="B3" s="28" t="s">
        <v>178</v>
      </c>
      <c r="C3" s="28"/>
      <c r="D3" s="28"/>
      <c r="E3" s="28"/>
      <c r="F3" s="28"/>
      <c r="G3" s="28"/>
      <c r="H3" s="28"/>
      <c r="I3" s="28"/>
      <c r="J3" s="28"/>
    </row>
    <row r="4" spans="2:10" ht="15.75">
      <c r="B4" s="5"/>
      <c r="C4" s="5"/>
      <c r="D4" s="5"/>
      <c r="E4" s="5"/>
      <c r="F4" s="5"/>
      <c r="G4" s="5"/>
      <c r="H4" s="6"/>
      <c r="I4" s="6"/>
      <c r="J4" s="5" t="s">
        <v>179</v>
      </c>
    </row>
    <row r="5" spans="2:10" ht="14.25">
      <c r="B5" s="29" t="s">
        <v>4</v>
      </c>
      <c r="C5" s="30"/>
      <c r="D5" s="31"/>
      <c r="E5" s="35" t="s">
        <v>5</v>
      </c>
      <c r="F5" s="36"/>
      <c r="G5" s="36"/>
      <c r="H5" s="37" t="s">
        <v>6</v>
      </c>
      <c r="I5" s="37" t="s">
        <v>7</v>
      </c>
      <c r="J5" s="37" t="s">
        <v>8</v>
      </c>
    </row>
    <row r="6" spans="2:10" ht="42.75">
      <c r="B6" s="32"/>
      <c r="C6" s="33"/>
      <c r="D6" s="34"/>
      <c r="E6" s="7" t="s">
        <v>180</v>
      </c>
      <c r="F6" s="8" t="s">
        <v>181</v>
      </c>
      <c r="G6" s="8" t="s">
        <v>182</v>
      </c>
      <c r="H6" s="38"/>
      <c r="I6" s="38"/>
      <c r="J6" s="38"/>
    </row>
    <row r="7" spans="2:10" ht="14.25">
      <c r="B7" s="24" t="s">
        <v>12</v>
      </c>
      <c r="C7" s="24" t="s">
        <v>13</v>
      </c>
      <c r="D7" s="9" t="s">
        <v>14</v>
      </c>
      <c r="E7" s="10">
        <f>+E8+E9+E10+E11</f>
        <v>115320000</v>
      </c>
      <c r="F7" s="10">
        <f>+F8+F9+F10+F11</f>
        <v>0</v>
      </c>
      <c r="G7" s="10">
        <f>+G8+G9+G10+G11</f>
        <v>0</v>
      </c>
      <c r="H7" s="10">
        <f>+E7+F7+G7</f>
        <v>115320000</v>
      </c>
      <c r="I7" s="10">
        <f>+I8+I9+I10+I11</f>
        <v>0</v>
      </c>
      <c r="J7" s="10">
        <f>H7-I7</f>
        <v>115320000</v>
      </c>
    </row>
    <row r="8" spans="2:10" ht="14.25">
      <c r="B8" s="25"/>
      <c r="C8" s="25"/>
      <c r="D8" s="11" t="s">
        <v>15</v>
      </c>
      <c r="E8" s="12">
        <v>115320000</v>
      </c>
      <c r="F8" s="12"/>
      <c r="G8" s="12"/>
      <c r="H8" s="12">
        <f t="shared" ref="H8:H71" si="0">+E8+F8+G8</f>
        <v>115320000</v>
      </c>
      <c r="I8" s="12"/>
      <c r="J8" s="12">
        <f t="shared" ref="J8:J71" si="1">H8-I8</f>
        <v>115320000</v>
      </c>
    </row>
    <row r="9" spans="2:10" ht="14.25">
      <c r="B9" s="25"/>
      <c r="C9" s="25"/>
      <c r="D9" s="11" t="s">
        <v>16</v>
      </c>
      <c r="E9" s="12"/>
      <c r="F9" s="12"/>
      <c r="G9" s="12"/>
      <c r="H9" s="12">
        <f t="shared" si="0"/>
        <v>0</v>
      </c>
      <c r="I9" s="12"/>
      <c r="J9" s="12">
        <f t="shared" si="1"/>
        <v>0</v>
      </c>
    </row>
    <row r="10" spans="2:10" ht="14.25">
      <c r="B10" s="25"/>
      <c r="C10" s="25"/>
      <c r="D10" s="11" t="s">
        <v>17</v>
      </c>
      <c r="E10" s="12"/>
      <c r="F10" s="12"/>
      <c r="G10" s="12"/>
      <c r="H10" s="12">
        <f t="shared" si="0"/>
        <v>0</v>
      </c>
      <c r="I10" s="12"/>
      <c r="J10" s="12">
        <f t="shared" si="1"/>
        <v>0</v>
      </c>
    </row>
    <row r="11" spans="2:10" ht="14.25">
      <c r="B11" s="25"/>
      <c r="C11" s="25"/>
      <c r="D11" s="11" t="s">
        <v>18</v>
      </c>
      <c r="E11" s="12">
        <f>+E12+E13+E14+E15+E16+E17+E18+E19+E20</f>
        <v>0</v>
      </c>
      <c r="F11" s="12">
        <f>+F12+F13+F14+F15+F16+F17+F18+F19+F20</f>
        <v>0</v>
      </c>
      <c r="G11" s="12">
        <f>+G12+G13+G14+G15+G16+G17+G18+G19+G20</f>
        <v>0</v>
      </c>
      <c r="H11" s="12">
        <f t="shared" si="0"/>
        <v>0</v>
      </c>
      <c r="I11" s="12">
        <f>+I12+I13+I14+I15+I16+I17+I18+I19+I20</f>
        <v>0</v>
      </c>
      <c r="J11" s="12">
        <f t="shared" si="1"/>
        <v>0</v>
      </c>
    </row>
    <row r="12" spans="2:10" ht="14.25">
      <c r="B12" s="25"/>
      <c r="C12" s="25"/>
      <c r="D12" s="11" t="s">
        <v>19</v>
      </c>
      <c r="E12" s="12"/>
      <c r="F12" s="12"/>
      <c r="G12" s="12"/>
      <c r="H12" s="12">
        <f t="shared" si="0"/>
        <v>0</v>
      </c>
      <c r="I12" s="12"/>
      <c r="J12" s="12">
        <f t="shared" si="1"/>
        <v>0</v>
      </c>
    </row>
    <row r="13" spans="2:10" ht="14.25">
      <c r="B13" s="25"/>
      <c r="C13" s="25"/>
      <c r="D13" s="11" t="s">
        <v>20</v>
      </c>
      <c r="E13" s="12"/>
      <c r="F13" s="12"/>
      <c r="G13" s="12"/>
      <c r="H13" s="12">
        <f t="shared" si="0"/>
        <v>0</v>
      </c>
      <c r="I13" s="12"/>
      <c r="J13" s="12">
        <f t="shared" si="1"/>
        <v>0</v>
      </c>
    </row>
    <row r="14" spans="2:10" ht="14.25">
      <c r="B14" s="25"/>
      <c r="C14" s="25"/>
      <c r="D14" s="11" t="s">
        <v>21</v>
      </c>
      <c r="E14" s="12"/>
      <c r="F14" s="12"/>
      <c r="G14" s="12"/>
      <c r="H14" s="12">
        <f t="shared" si="0"/>
        <v>0</v>
      </c>
      <c r="I14" s="12"/>
      <c r="J14" s="12">
        <f t="shared" si="1"/>
        <v>0</v>
      </c>
    </row>
    <row r="15" spans="2:10" ht="14.25">
      <c r="B15" s="25"/>
      <c r="C15" s="25"/>
      <c r="D15" s="11" t="s">
        <v>22</v>
      </c>
      <c r="E15" s="12"/>
      <c r="F15" s="12"/>
      <c r="G15" s="12"/>
      <c r="H15" s="12">
        <f t="shared" si="0"/>
        <v>0</v>
      </c>
      <c r="I15" s="12"/>
      <c r="J15" s="12">
        <f t="shared" si="1"/>
        <v>0</v>
      </c>
    </row>
    <row r="16" spans="2:10" ht="14.25">
      <c r="B16" s="25"/>
      <c r="C16" s="25"/>
      <c r="D16" s="11" t="s">
        <v>23</v>
      </c>
      <c r="E16" s="12"/>
      <c r="F16" s="12"/>
      <c r="G16" s="12"/>
      <c r="H16" s="12">
        <f t="shared" si="0"/>
        <v>0</v>
      </c>
      <c r="I16" s="12"/>
      <c r="J16" s="12">
        <f t="shared" si="1"/>
        <v>0</v>
      </c>
    </row>
    <row r="17" spans="2:10" ht="14.25">
      <c r="B17" s="25"/>
      <c r="C17" s="25"/>
      <c r="D17" s="11" t="s">
        <v>24</v>
      </c>
      <c r="E17" s="12"/>
      <c r="F17" s="12"/>
      <c r="G17" s="12"/>
      <c r="H17" s="12">
        <f t="shared" si="0"/>
        <v>0</v>
      </c>
      <c r="I17" s="12"/>
      <c r="J17" s="12">
        <f t="shared" si="1"/>
        <v>0</v>
      </c>
    </row>
    <row r="18" spans="2:10" ht="14.25">
      <c r="B18" s="25"/>
      <c r="C18" s="25"/>
      <c r="D18" s="11" t="s">
        <v>25</v>
      </c>
      <c r="E18" s="12"/>
      <c r="F18" s="12"/>
      <c r="G18" s="12"/>
      <c r="H18" s="12">
        <f t="shared" si="0"/>
        <v>0</v>
      </c>
      <c r="I18" s="12"/>
      <c r="J18" s="12">
        <f t="shared" si="1"/>
        <v>0</v>
      </c>
    </row>
    <row r="19" spans="2:10" ht="14.25">
      <c r="B19" s="25"/>
      <c r="C19" s="25"/>
      <c r="D19" s="11" t="s">
        <v>26</v>
      </c>
      <c r="E19" s="12"/>
      <c r="F19" s="12"/>
      <c r="G19" s="12"/>
      <c r="H19" s="12">
        <f t="shared" si="0"/>
        <v>0</v>
      </c>
      <c r="I19" s="12"/>
      <c r="J19" s="12">
        <f t="shared" si="1"/>
        <v>0</v>
      </c>
    </row>
    <row r="20" spans="2:10" ht="14.25">
      <c r="B20" s="25"/>
      <c r="C20" s="25"/>
      <c r="D20" s="11" t="s">
        <v>27</v>
      </c>
      <c r="E20" s="12"/>
      <c r="F20" s="12"/>
      <c r="G20" s="12"/>
      <c r="H20" s="12">
        <f t="shared" si="0"/>
        <v>0</v>
      </c>
      <c r="I20" s="12"/>
      <c r="J20" s="12">
        <f t="shared" si="1"/>
        <v>0</v>
      </c>
    </row>
    <row r="21" spans="2:10" ht="14.25">
      <c r="B21" s="25"/>
      <c r="C21" s="25"/>
      <c r="D21" s="11" t="s">
        <v>28</v>
      </c>
      <c r="E21" s="12">
        <f>+E22+E25+E26+E27+E28</f>
        <v>300000</v>
      </c>
      <c r="F21" s="12">
        <f>+F22+F25+F26+F27+F28</f>
        <v>0</v>
      </c>
      <c r="G21" s="12">
        <f>+G22+G25+G26+G27+G28</f>
        <v>33800</v>
      </c>
      <c r="H21" s="12">
        <f t="shared" si="0"/>
        <v>333800</v>
      </c>
      <c r="I21" s="12">
        <f>+I22+I25+I26+I27+I28</f>
        <v>0</v>
      </c>
      <c r="J21" s="12">
        <f t="shared" si="1"/>
        <v>333800</v>
      </c>
    </row>
    <row r="22" spans="2:10" ht="14.25">
      <c r="B22" s="25"/>
      <c r="C22" s="25"/>
      <c r="D22" s="11" t="s">
        <v>29</v>
      </c>
      <c r="E22" s="12">
        <f>+E23+E24</f>
        <v>0</v>
      </c>
      <c r="F22" s="12">
        <f>+F23+F24</f>
        <v>0</v>
      </c>
      <c r="G22" s="12">
        <f>+G23+G24</f>
        <v>0</v>
      </c>
      <c r="H22" s="12">
        <f t="shared" si="0"/>
        <v>0</v>
      </c>
      <c r="I22" s="12">
        <f>+I23+I24</f>
        <v>0</v>
      </c>
      <c r="J22" s="12">
        <f t="shared" si="1"/>
        <v>0</v>
      </c>
    </row>
    <row r="23" spans="2:10" ht="14.25">
      <c r="B23" s="25"/>
      <c r="C23" s="25"/>
      <c r="D23" s="11" t="s">
        <v>30</v>
      </c>
      <c r="E23" s="12"/>
      <c r="F23" s="12"/>
      <c r="G23" s="12"/>
      <c r="H23" s="12">
        <f t="shared" si="0"/>
        <v>0</v>
      </c>
      <c r="I23" s="12"/>
      <c r="J23" s="12">
        <f t="shared" si="1"/>
        <v>0</v>
      </c>
    </row>
    <row r="24" spans="2:10" ht="14.25">
      <c r="B24" s="25"/>
      <c r="C24" s="25"/>
      <c r="D24" s="11" t="s">
        <v>31</v>
      </c>
      <c r="E24" s="12"/>
      <c r="F24" s="12"/>
      <c r="G24" s="12"/>
      <c r="H24" s="12">
        <f t="shared" si="0"/>
        <v>0</v>
      </c>
      <c r="I24" s="12"/>
      <c r="J24" s="12">
        <f t="shared" si="1"/>
        <v>0</v>
      </c>
    </row>
    <row r="25" spans="2:10" ht="14.25">
      <c r="B25" s="25"/>
      <c r="C25" s="25"/>
      <c r="D25" s="11" t="s">
        <v>32</v>
      </c>
      <c r="E25" s="12"/>
      <c r="F25" s="12"/>
      <c r="G25" s="12">
        <v>33800</v>
      </c>
      <c r="H25" s="12">
        <f t="shared" si="0"/>
        <v>33800</v>
      </c>
      <c r="I25" s="12"/>
      <c r="J25" s="12">
        <f t="shared" si="1"/>
        <v>33800</v>
      </c>
    </row>
    <row r="26" spans="2:10" ht="14.25">
      <c r="B26" s="25"/>
      <c r="C26" s="25"/>
      <c r="D26" s="11" t="s">
        <v>33</v>
      </c>
      <c r="E26" s="12">
        <v>300000</v>
      </c>
      <c r="F26" s="12"/>
      <c r="G26" s="12"/>
      <c r="H26" s="12">
        <f t="shared" si="0"/>
        <v>300000</v>
      </c>
      <c r="I26" s="12"/>
      <c r="J26" s="12">
        <f t="shared" si="1"/>
        <v>300000</v>
      </c>
    </row>
    <row r="27" spans="2:10" ht="14.25">
      <c r="B27" s="25"/>
      <c r="C27" s="25"/>
      <c r="D27" s="11" t="s">
        <v>34</v>
      </c>
      <c r="E27" s="12"/>
      <c r="F27" s="12"/>
      <c r="G27" s="12"/>
      <c r="H27" s="12">
        <f t="shared" si="0"/>
        <v>0</v>
      </c>
      <c r="I27" s="12"/>
      <c r="J27" s="12">
        <f t="shared" si="1"/>
        <v>0</v>
      </c>
    </row>
    <row r="28" spans="2:10" ht="14.25">
      <c r="B28" s="25"/>
      <c r="C28" s="25"/>
      <c r="D28" s="11" t="s">
        <v>35</v>
      </c>
      <c r="E28" s="12"/>
      <c r="F28" s="12"/>
      <c r="G28" s="12"/>
      <c r="H28" s="12">
        <f t="shared" si="0"/>
        <v>0</v>
      </c>
      <c r="I28" s="12"/>
      <c r="J28" s="12">
        <f t="shared" si="1"/>
        <v>0</v>
      </c>
    </row>
    <row r="29" spans="2:10" ht="14.25">
      <c r="B29" s="25"/>
      <c r="C29" s="25"/>
      <c r="D29" s="11" t="s">
        <v>36</v>
      </c>
      <c r="E29" s="12">
        <f>+E30+E31</f>
        <v>0</v>
      </c>
      <c r="F29" s="12">
        <f>+F30+F31</f>
        <v>0</v>
      </c>
      <c r="G29" s="12">
        <f>+G30+G31</f>
        <v>0</v>
      </c>
      <c r="H29" s="12">
        <f t="shared" si="0"/>
        <v>0</v>
      </c>
      <c r="I29" s="12">
        <f>+I30+I31</f>
        <v>0</v>
      </c>
      <c r="J29" s="12">
        <f t="shared" si="1"/>
        <v>0</v>
      </c>
    </row>
    <row r="30" spans="2:10" ht="14.25">
      <c r="B30" s="25"/>
      <c r="C30" s="25"/>
      <c r="D30" s="11" t="s">
        <v>37</v>
      </c>
      <c r="E30" s="12"/>
      <c r="F30" s="12"/>
      <c r="G30" s="12"/>
      <c r="H30" s="12">
        <f t="shared" si="0"/>
        <v>0</v>
      </c>
      <c r="I30" s="12"/>
      <c r="J30" s="12">
        <f t="shared" si="1"/>
        <v>0</v>
      </c>
    </row>
    <row r="31" spans="2:10" ht="14.25">
      <c r="B31" s="25"/>
      <c r="C31" s="25"/>
      <c r="D31" s="11" t="s">
        <v>38</v>
      </c>
      <c r="E31" s="12"/>
      <c r="F31" s="12"/>
      <c r="G31" s="12"/>
      <c r="H31" s="12">
        <f t="shared" si="0"/>
        <v>0</v>
      </c>
      <c r="I31" s="12"/>
      <c r="J31" s="12">
        <f t="shared" si="1"/>
        <v>0</v>
      </c>
    </row>
    <row r="32" spans="2:10" ht="14.25">
      <c r="B32" s="25"/>
      <c r="C32" s="25"/>
      <c r="D32" s="11" t="s">
        <v>39</v>
      </c>
      <c r="E32" s="12">
        <f>+E33+E36+E43</f>
        <v>0</v>
      </c>
      <c r="F32" s="12">
        <f>+F33+F36+F43</f>
        <v>17795325</v>
      </c>
      <c r="G32" s="12">
        <f>+G33+G36+G43</f>
        <v>60000</v>
      </c>
      <c r="H32" s="12">
        <f t="shared" si="0"/>
        <v>17855325</v>
      </c>
      <c r="I32" s="12">
        <f>+I33+I36+I43</f>
        <v>0</v>
      </c>
      <c r="J32" s="12">
        <f t="shared" si="1"/>
        <v>17855325</v>
      </c>
    </row>
    <row r="33" spans="2:10" ht="14.25">
      <c r="B33" s="25"/>
      <c r="C33" s="25"/>
      <c r="D33" s="11" t="s">
        <v>40</v>
      </c>
      <c r="E33" s="12">
        <f>+E34+E35</f>
        <v>0</v>
      </c>
      <c r="F33" s="12">
        <f>+F34+F35</f>
        <v>17795325</v>
      </c>
      <c r="G33" s="12">
        <f>+G34+G35</f>
        <v>0</v>
      </c>
      <c r="H33" s="12">
        <f t="shared" si="0"/>
        <v>17795325</v>
      </c>
      <c r="I33" s="12">
        <f>+I34+I35</f>
        <v>0</v>
      </c>
      <c r="J33" s="12">
        <f t="shared" si="1"/>
        <v>17795325</v>
      </c>
    </row>
    <row r="34" spans="2:10" ht="14.25">
      <c r="B34" s="25"/>
      <c r="C34" s="25"/>
      <c r="D34" s="11" t="s">
        <v>41</v>
      </c>
      <c r="E34" s="12"/>
      <c r="F34" s="12">
        <v>17495565</v>
      </c>
      <c r="G34" s="12"/>
      <c r="H34" s="12">
        <f t="shared" si="0"/>
        <v>17495565</v>
      </c>
      <c r="I34" s="12"/>
      <c r="J34" s="12">
        <f t="shared" si="1"/>
        <v>17495565</v>
      </c>
    </row>
    <row r="35" spans="2:10" ht="14.25">
      <c r="B35" s="25"/>
      <c r="C35" s="25"/>
      <c r="D35" s="11" t="s">
        <v>42</v>
      </c>
      <c r="E35" s="12"/>
      <c r="F35" s="12">
        <v>299760</v>
      </c>
      <c r="G35" s="12"/>
      <c r="H35" s="12">
        <f t="shared" si="0"/>
        <v>299760</v>
      </c>
      <c r="I35" s="12"/>
      <c r="J35" s="12">
        <f t="shared" si="1"/>
        <v>299760</v>
      </c>
    </row>
    <row r="36" spans="2:10" ht="14.25">
      <c r="B36" s="25"/>
      <c r="C36" s="25"/>
      <c r="D36" s="11" t="s">
        <v>43</v>
      </c>
      <c r="E36" s="12">
        <f>+E37+E38+E39+E40+E41+E42</f>
        <v>0</v>
      </c>
      <c r="F36" s="12">
        <f>+F37+F38+F39+F40+F41+F42</f>
        <v>0</v>
      </c>
      <c r="G36" s="12">
        <f>+G37+G38+G39+G40+G41+G42</f>
        <v>0</v>
      </c>
      <c r="H36" s="12">
        <f t="shared" si="0"/>
        <v>0</v>
      </c>
      <c r="I36" s="12">
        <f>+I37+I38+I39+I40+I41+I42</f>
        <v>0</v>
      </c>
      <c r="J36" s="12">
        <f t="shared" si="1"/>
        <v>0</v>
      </c>
    </row>
    <row r="37" spans="2:10" ht="14.25">
      <c r="B37" s="25"/>
      <c r="C37" s="25"/>
      <c r="D37" s="11" t="s">
        <v>44</v>
      </c>
      <c r="E37" s="12"/>
      <c r="F37" s="12"/>
      <c r="G37" s="12"/>
      <c r="H37" s="12">
        <f t="shared" si="0"/>
        <v>0</v>
      </c>
      <c r="I37" s="12"/>
      <c r="J37" s="12">
        <f t="shared" si="1"/>
        <v>0</v>
      </c>
    </row>
    <row r="38" spans="2:10" ht="14.25">
      <c r="B38" s="25"/>
      <c r="C38" s="25"/>
      <c r="D38" s="11" t="s">
        <v>45</v>
      </c>
      <c r="E38" s="12"/>
      <c r="F38" s="12"/>
      <c r="G38" s="12"/>
      <c r="H38" s="12">
        <f t="shared" si="0"/>
        <v>0</v>
      </c>
      <c r="I38" s="12"/>
      <c r="J38" s="12">
        <f t="shared" si="1"/>
        <v>0</v>
      </c>
    </row>
    <row r="39" spans="2:10" ht="14.25">
      <c r="B39" s="25"/>
      <c r="C39" s="25"/>
      <c r="D39" s="11" t="s">
        <v>46</v>
      </c>
      <c r="E39" s="12"/>
      <c r="F39" s="12"/>
      <c r="G39" s="12"/>
      <c r="H39" s="12">
        <f t="shared" si="0"/>
        <v>0</v>
      </c>
      <c r="I39" s="12"/>
      <c r="J39" s="12">
        <f t="shared" si="1"/>
        <v>0</v>
      </c>
    </row>
    <row r="40" spans="2:10" ht="14.25">
      <c r="B40" s="25"/>
      <c r="C40" s="25"/>
      <c r="D40" s="11" t="s">
        <v>47</v>
      </c>
      <c r="E40" s="12"/>
      <c r="F40" s="12"/>
      <c r="G40" s="12"/>
      <c r="H40" s="12">
        <f t="shared" si="0"/>
        <v>0</v>
      </c>
      <c r="I40" s="12"/>
      <c r="J40" s="12">
        <f t="shared" si="1"/>
        <v>0</v>
      </c>
    </row>
    <row r="41" spans="2:10" ht="14.25">
      <c r="B41" s="25"/>
      <c r="C41" s="25"/>
      <c r="D41" s="11" t="s">
        <v>48</v>
      </c>
      <c r="E41" s="12"/>
      <c r="F41" s="12"/>
      <c r="G41" s="12"/>
      <c r="H41" s="12">
        <f t="shared" si="0"/>
        <v>0</v>
      </c>
      <c r="I41" s="12"/>
      <c r="J41" s="12">
        <f t="shared" si="1"/>
        <v>0</v>
      </c>
    </row>
    <row r="42" spans="2:10" ht="14.25">
      <c r="B42" s="25"/>
      <c r="C42" s="25"/>
      <c r="D42" s="11" t="s">
        <v>49</v>
      </c>
      <c r="E42" s="12"/>
      <c r="F42" s="12"/>
      <c r="G42" s="12"/>
      <c r="H42" s="12">
        <f t="shared" si="0"/>
        <v>0</v>
      </c>
      <c r="I42" s="12"/>
      <c r="J42" s="12">
        <f t="shared" si="1"/>
        <v>0</v>
      </c>
    </row>
    <row r="43" spans="2:10" ht="14.25">
      <c r="B43" s="25"/>
      <c r="C43" s="25"/>
      <c r="D43" s="11" t="s">
        <v>50</v>
      </c>
      <c r="E43" s="12"/>
      <c r="F43" s="12"/>
      <c r="G43" s="12">
        <v>60000</v>
      </c>
      <c r="H43" s="12">
        <f t="shared" si="0"/>
        <v>60000</v>
      </c>
      <c r="I43" s="12"/>
      <c r="J43" s="12">
        <f t="shared" si="1"/>
        <v>60000</v>
      </c>
    </row>
    <row r="44" spans="2:10" ht="14.25">
      <c r="B44" s="25"/>
      <c r="C44" s="25"/>
      <c r="D44" s="11" t="s">
        <v>51</v>
      </c>
      <c r="E44" s="12"/>
      <c r="F44" s="12"/>
      <c r="G44" s="12"/>
      <c r="H44" s="12">
        <f t="shared" si="0"/>
        <v>0</v>
      </c>
      <c r="I44" s="12"/>
      <c r="J44" s="12">
        <f t="shared" si="1"/>
        <v>0</v>
      </c>
    </row>
    <row r="45" spans="2:10" ht="14.25">
      <c r="B45" s="25"/>
      <c r="C45" s="25"/>
      <c r="D45" s="11" t="s">
        <v>52</v>
      </c>
      <c r="E45" s="12">
        <v>4714</v>
      </c>
      <c r="F45" s="12">
        <v>388</v>
      </c>
      <c r="G45" s="12">
        <v>954</v>
      </c>
      <c r="H45" s="12">
        <f t="shared" si="0"/>
        <v>6056</v>
      </c>
      <c r="I45" s="12"/>
      <c r="J45" s="12">
        <f t="shared" si="1"/>
        <v>6056</v>
      </c>
    </row>
    <row r="46" spans="2:10" ht="14.25">
      <c r="B46" s="25"/>
      <c r="C46" s="25"/>
      <c r="D46" s="11" t="s">
        <v>53</v>
      </c>
      <c r="E46" s="12">
        <f>+E47+E51+E52+E53</f>
        <v>326850</v>
      </c>
      <c r="F46" s="12">
        <f>+F47+F51+F52+F53</f>
        <v>50000</v>
      </c>
      <c r="G46" s="12">
        <f>+G47+G51+G52+G53</f>
        <v>1118996</v>
      </c>
      <c r="H46" s="12">
        <f t="shared" si="0"/>
        <v>1495846</v>
      </c>
      <c r="I46" s="12">
        <f>+I47+I51+I52+I53</f>
        <v>0</v>
      </c>
      <c r="J46" s="12">
        <f t="shared" si="1"/>
        <v>1495846</v>
      </c>
    </row>
    <row r="47" spans="2:10" ht="14.25">
      <c r="B47" s="25"/>
      <c r="C47" s="25"/>
      <c r="D47" s="11" t="s">
        <v>54</v>
      </c>
      <c r="E47" s="12">
        <f>+E48+E49+E50</f>
        <v>0</v>
      </c>
      <c r="F47" s="12">
        <f>+F48+F49+F50</f>
        <v>0</v>
      </c>
      <c r="G47" s="12">
        <f>+G48+G49+G50</f>
        <v>1118996</v>
      </c>
      <c r="H47" s="12">
        <f t="shared" si="0"/>
        <v>1118996</v>
      </c>
      <c r="I47" s="12">
        <f>+I48+I49+I50</f>
        <v>0</v>
      </c>
      <c r="J47" s="12">
        <f t="shared" si="1"/>
        <v>1118996</v>
      </c>
    </row>
    <row r="48" spans="2:10" ht="14.25">
      <c r="B48" s="25"/>
      <c r="C48" s="25"/>
      <c r="D48" s="11" t="s">
        <v>55</v>
      </c>
      <c r="E48" s="12"/>
      <c r="F48" s="12"/>
      <c r="G48" s="12">
        <v>1118996</v>
      </c>
      <c r="H48" s="12">
        <f t="shared" si="0"/>
        <v>1118996</v>
      </c>
      <c r="I48" s="12"/>
      <c r="J48" s="12">
        <f t="shared" si="1"/>
        <v>1118996</v>
      </c>
    </row>
    <row r="49" spans="2:10" ht="14.25">
      <c r="B49" s="25"/>
      <c r="C49" s="25"/>
      <c r="D49" s="11" t="s">
        <v>56</v>
      </c>
      <c r="E49" s="12"/>
      <c r="F49" s="12"/>
      <c r="G49" s="12"/>
      <c r="H49" s="12">
        <f t="shared" si="0"/>
        <v>0</v>
      </c>
      <c r="I49" s="12"/>
      <c r="J49" s="12">
        <f t="shared" si="1"/>
        <v>0</v>
      </c>
    </row>
    <row r="50" spans="2:10" ht="14.25">
      <c r="B50" s="25"/>
      <c r="C50" s="25"/>
      <c r="D50" s="11" t="s">
        <v>57</v>
      </c>
      <c r="E50" s="12"/>
      <c r="F50" s="12"/>
      <c r="G50" s="12"/>
      <c r="H50" s="12">
        <f t="shared" si="0"/>
        <v>0</v>
      </c>
      <c r="I50" s="12"/>
      <c r="J50" s="12">
        <f t="shared" si="1"/>
        <v>0</v>
      </c>
    </row>
    <row r="51" spans="2:10" ht="14.25">
      <c r="B51" s="25"/>
      <c r="C51" s="25"/>
      <c r="D51" s="11" t="s">
        <v>58</v>
      </c>
      <c r="E51" s="12">
        <v>108000</v>
      </c>
      <c r="F51" s="12"/>
      <c r="G51" s="12"/>
      <c r="H51" s="12">
        <f t="shared" si="0"/>
        <v>108000</v>
      </c>
      <c r="I51" s="12"/>
      <c r="J51" s="12">
        <f t="shared" si="1"/>
        <v>108000</v>
      </c>
    </row>
    <row r="52" spans="2:10" ht="14.25">
      <c r="B52" s="25"/>
      <c r="C52" s="25"/>
      <c r="D52" s="11" t="s">
        <v>59</v>
      </c>
      <c r="E52" s="12">
        <v>218850</v>
      </c>
      <c r="F52" s="12">
        <v>50000</v>
      </c>
      <c r="G52" s="12"/>
      <c r="H52" s="12">
        <f t="shared" si="0"/>
        <v>268850</v>
      </c>
      <c r="I52" s="12"/>
      <c r="J52" s="12">
        <f t="shared" si="1"/>
        <v>268850</v>
      </c>
    </row>
    <row r="53" spans="2:10" ht="14.25">
      <c r="B53" s="25"/>
      <c r="C53" s="25"/>
      <c r="D53" s="11" t="s">
        <v>60</v>
      </c>
      <c r="E53" s="12"/>
      <c r="F53" s="12"/>
      <c r="G53" s="12"/>
      <c r="H53" s="12">
        <f t="shared" si="0"/>
        <v>0</v>
      </c>
      <c r="I53" s="12"/>
      <c r="J53" s="12">
        <f t="shared" si="1"/>
        <v>0</v>
      </c>
    </row>
    <row r="54" spans="2:10" ht="14.25">
      <c r="B54" s="25"/>
      <c r="C54" s="26"/>
      <c r="D54" s="13" t="s">
        <v>61</v>
      </c>
      <c r="E54" s="14">
        <f>+E7+E21+E29+E32+E44+E45+E46</f>
        <v>115951564</v>
      </c>
      <c r="F54" s="14">
        <f>+F7+F21+F29+F32+F44+F45+F46</f>
        <v>17845713</v>
      </c>
      <c r="G54" s="14">
        <f>+G7+G21+G29+G32+G44+G45+G46</f>
        <v>1213750</v>
      </c>
      <c r="H54" s="14">
        <f t="shared" si="0"/>
        <v>135011027</v>
      </c>
      <c r="I54" s="14">
        <f>+I7+I21+I29+I32+I44+I45+I46</f>
        <v>0</v>
      </c>
      <c r="J54" s="14">
        <f t="shared" si="1"/>
        <v>135011027</v>
      </c>
    </row>
    <row r="55" spans="2:10" ht="14.25">
      <c r="B55" s="25"/>
      <c r="C55" s="24" t="s">
        <v>62</v>
      </c>
      <c r="D55" s="11" t="s">
        <v>63</v>
      </c>
      <c r="E55" s="12">
        <f>+E56+E57+E60+E63+E66+E67</f>
        <v>61714756</v>
      </c>
      <c r="F55" s="12">
        <f>+F56+F57+F60+F63+F66+F67</f>
        <v>1464000</v>
      </c>
      <c r="G55" s="12">
        <f>+G56+G57+G60+G63+G66+G67</f>
        <v>0</v>
      </c>
      <c r="H55" s="12">
        <f t="shared" si="0"/>
        <v>63178756</v>
      </c>
      <c r="I55" s="12">
        <f>+I56+I57+I60+I63+I66+I67</f>
        <v>0</v>
      </c>
      <c r="J55" s="12">
        <f t="shared" si="1"/>
        <v>63178756</v>
      </c>
    </row>
    <row r="56" spans="2:10" ht="14.25">
      <c r="B56" s="25"/>
      <c r="C56" s="25"/>
      <c r="D56" s="11" t="s">
        <v>64</v>
      </c>
      <c r="E56" s="12"/>
      <c r="F56" s="12"/>
      <c r="G56" s="12"/>
      <c r="H56" s="12">
        <f t="shared" si="0"/>
        <v>0</v>
      </c>
      <c r="I56" s="12"/>
      <c r="J56" s="12">
        <f t="shared" si="1"/>
        <v>0</v>
      </c>
    </row>
    <row r="57" spans="2:10" ht="14.25">
      <c r="B57" s="25"/>
      <c r="C57" s="25"/>
      <c r="D57" s="11" t="s">
        <v>65</v>
      </c>
      <c r="E57" s="12">
        <f>+E58+E59</f>
        <v>34005210</v>
      </c>
      <c r="F57" s="12">
        <f>+F58+F59</f>
        <v>0</v>
      </c>
      <c r="G57" s="12">
        <f>+G58+G59</f>
        <v>0</v>
      </c>
      <c r="H57" s="12">
        <f t="shared" si="0"/>
        <v>34005210</v>
      </c>
      <c r="I57" s="12">
        <f>+I58+I59</f>
        <v>0</v>
      </c>
      <c r="J57" s="12">
        <f t="shared" si="1"/>
        <v>34005210</v>
      </c>
    </row>
    <row r="58" spans="2:10" ht="14.25">
      <c r="B58" s="25"/>
      <c r="C58" s="25"/>
      <c r="D58" s="11" t="s">
        <v>66</v>
      </c>
      <c r="E58" s="12">
        <v>17126644</v>
      </c>
      <c r="F58" s="12"/>
      <c r="G58" s="12"/>
      <c r="H58" s="12">
        <f t="shared" si="0"/>
        <v>17126644</v>
      </c>
      <c r="I58" s="12"/>
      <c r="J58" s="12">
        <f t="shared" si="1"/>
        <v>17126644</v>
      </c>
    </row>
    <row r="59" spans="2:10" ht="14.25">
      <c r="B59" s="25"/>
      <c r="C59" s="25"/>
      <c r="D59" s="11" t="s">
        <v>67</v>
      </c>
      <c r="E59" s="12">
        <v>16878566</v>
      </c>
      <c r="F59" s="12"/>
      <c r="G59" s="12"/>
      <c r="H59" s="12">
        <f t="shared" si="0"/>
        <v>16878566</v>
      </c>
      <c r="I59" s="12"/>
      <c r="J59" s="12">
        <f t="shared" si="1"/>
        <v>16878566</v>
      </c>
    </row>
    <row r="60" spans="2:10" ht="14.25">
      <c r="B60" s="25"/>
      <c r="C60" s="25"/>
      <c r="D60" s="11" t="s">
        <v>68</v>
      </c>
      <c r="E60" s="12">
        <f>+E61+E62</f>
        <v>11600786</v>
      </c>
      <c r="F60" s="12">
        <f>+F61+F62</f>
        <v>0</v>
      </c>
      <c r="G60" s="12">
        <f>+G61+G62</f>
        <v>0</v>
      </c>
      <c r="H60" s="12">
        <f t="shared" si="0"/>
        <v>11600786</v>
      </c>
      <c r="I60" s="12">
        <f>+I61+I62</f>
        <v>0</v>
      </c>
      <c r="J60" s="12">
        <f t="shared" si="1"/>
        <v>11600786</v>
      </c>
    </row>
    <row r="61" spans="2:10" ht="14.25">
      <c r="B61" s="25"/>
      <c r="C61" s="25"/>
      <c r="D61" s="11" t="s">
        <v>69</v>
      </c>
      <c r="E61" s="12">
        <v>7201786</v>
      </c>
      <c r="F61" s="12"/>
      <c r="G61" s="12"/>
      <c r="H61" s="12">
        <f t="shared" si="0"/>
        <v>7201786</v>
      </c>
      <c r="I61" s="12"/>
      <c r="J61" s="12">
        <f t="shared" si="1"/>
        <v>7201786</v>
      </c>
    </row>
    <row r="62" spans="2:10" ht="14.25">
      <c r="B62" s="25"/>
      <c r="C62" s="25"/>
      <c r="D62" s="11" t="s">
        <v>70</v>
      </c>
      <c r="E62" s="12">
        <v>4399000</v>
      </c>
      <c r="F62" s="12"/>
      <c r="G62" s="12"/>
      <c r="H62" s="12">
        <f t="shared" si="0"/>
        <v>4399000</v>
      </c>
      <c r="I62" s="12"/>
      <c r="J62" s="12">
        <f t="shared" si="1"/>
        <v>4399000</v>
      </c>
    </row>
    <row r="63" spans="2:10" ht="14.25">
      <c r="B63" s="25"/>
      <c r="C63" s="25"/>
      <c r="D63" s="11" t="s">
        <v>71</v>
      </c>
      <c r="E63" s="12">
        <f>+E64+E65</f>
        <v>7238675</v>
      </c>
      <c r="F63" s="12">
        <f>+F64+F65</f>
        <v>1464000</v>
      </c>
      <c r="G63" s="12">
        <f>+G64+G65</f>
        <v>0</v>
      </c>
      <c r="H63" s="12">
        <f t="shared" si="0"/>
        <v>8702675</v>
      </c>
      <c r="I63" s="12">
        <f>+I64+I65</f>
        <v>0</v>
      </c>
      <c r="J63" s="12">
        <f t="shared" si="1"/>
        <v>8702675</v>
      </c>
    </row>
    <row r="64" spans="2:10" ht="14.25">
      <c r="B64" s="25"/>
      <c r="C64" s="25"/>
      <c r="D64" s="11" t="s">
        <v>72</v>
      </c>
      <c r="E64" s="12">
        <v>882335</v>
      </c>
      <c r="F64" s="12">
        <v>1464000</v>
      </c>
      <c r="G64" s="12"/>
      <c r="H64" s="12">
        <f t="shared" si="0"/>
        <v>2346335</v>
      </c>
      <c r="I64" s="12"/>
      <c r="J64" s="12">
        <f t="shared" si="1"/>
        <v>2346335</v>
      </c>
    </row>
    <row r="65" spans="2:10" ht="14.25">
      <c r="B65" s="25"/>
      <c r="C65" s="25"/>
      <c r="D65" s="11" t="s">
        <v>73</v>
      </c>
      <c r="E65" s="12">
        <v>6356340</v>
      </c>
      <c r="F65" s="12"/>
      <c r="G65" s="12"/>
      <c r="H65" s="12">
        <f t="shared" si="0"/>
        <v>6356340</v>
      </c>
      <c r="I65" s="12"/>
      <c r="J65" s="12">
        <f t="shared" si="1"/>
        <v>6356340</v>
      </c>
    </row>
    <row r="66" spans="2:10" ht="14.25">
      <c r="B66" s="25"/>
      <c r="C66" s="25"/>
      <c r="D66" s="11" t="s">
        <v>74</v>
      </c>
      <c r="E66" s="12">
        <v>1750080</v>
      </c>
      <c r="F66" s="12"/>
      <c r="G66" s="12"/>
      <c r="H66" s="12">
        <f t="shared" si="0"/>
        <v>1750080</v>
      </c>
      <c r="I66" s="12"/>
      <c r="J66" s="12">
        <f t="shared" si="1"/>
        <v>1750080</v>
      </c>
    </row>
    <row r="67" spans="2:10" ht="14.25">
      <c r="B67" s="25"/>
      <c r="C67" s="25"/>
      <c r="D67" s="11" t="s">
        <v>75</v>
      </c>
      <c r="E67" s="12">
        <v>7120005</v>
      </c>
      <c r="F67" s="12"/>
      <c r="G67" s="12"/>
      <c r="H67" s="12">
        <f t="shared" si="0"/>
        <v>7120005</v>
      </c>
      <c r="I67" s="12"/>
      <c r="J67" s="12">
        <f t="shared" si="1"/>
        <v>7120005</v>
      </c>
    </row>
    <row r="68" spans="2:10" ht="14.25">
      <c r="B68" s="25"/>
      <c r="C68" s="25"/>
      <c r="D68" s="11" t="s">
        <v>76</v>
      </c>
      <c r="E68" s="12">
        <f>+E69+E70+E71+E72+E73+E74+E75+E76+E77+E78+E79+E80+E83+E84+E85+E86+E87+E88+E89+E90+E91+E92+E93+E95+E101+E105+E106+E107</f>
        <v>3946914</v>
      </c>
      <c r="F68" s="12">
        <f>+F69+F70+F71+F72+F73+F74+F75+F76+F77+F78+F79+F80+F83+F84+F85+F86+F87+F88+F89+F90+F91+F92+F93+F95+F101+F105+F106+F107</f>
        <v>35512676</v>
      </c>
      <c r="G68" s="12">
        <f>+G69+G70+G71+G72+G73+G74+G75+G76+G77+G78+G79+G80+G83+G84+G85+G86+G87+G88+G89+G90+G91+G92+G93+G95+G101+G105+G106+G107</f>
        <v>149417</v>
      </c>
      <c r="H68" s="12">
        <f t="shared" si="0"/>
        <v>39609007</v>
      </c>
      <c r="I68" s="12">
        <f>+I69+I70+I71+I72+I73+I74+I75+I76+I77+I78+I79+I80+I83+I84+I85+I86+I87+I88+I89+I90+I91+I92+I93+I95+I101+I105+I106+I107</f>
        <v>0</v>
      </c>
      <c r="J68" s="12">
        <f t="shared" si="1"/>
        <v>39609007</v>
      </c>
    </row>
    <row r="69" spans="2:10" ht="14.25">
      <c r="B69" s="25"/>
      <c r="C69" s="25"/>
      <c r="D69" s="11" t="s">
        <v>77</v>
      </c>
      <c r="E69" s="12">
        <v>47792</v>
      </c>
      <c r="F69" s="12">
        <v>69642</v>
      </c>
      <c r="G69" s="12">
        <v>28701</v>
      </c>
      <c r="H69" s="12">
        <f t="shared" si="0"/>
        <v>146135</v>
      </c>
      <c r="I69" s="12"/>
      <c r="J69" s="12">
        <f t="shared" si="1"/>
        <v>146135</v>
      </c>
    </row>
    <row r="70" spans="2:10" ht="14.25">
      <c r="B70" s="25"/>
      <c r="C70" s="25"/>
      <c r="D70" s="11" t="s">
        <v>78</v>
      </c>
      <c r="E70" s="12"/>
      <c r="F70" s="12"/>
      <c r="G70" s="12"/>
      <c r="H70" s="12">
        <f t="shared" si="0"/>
        <v>0</v>
      </c>
      <c r="I70" s="12"/>
      <c r="J70" s="12">
        <f t="shared" si="1"/>
        <v>0</v>
      </c>
    </row>
    <row r="71" spans="2:10" ht="14.25">
      <c r="B71" s="25"/>
      <c r="C71" s="25"/>
      <c r="D71" s="11" t="s">
        <v>79</v>
      </c>
      <c r="E71" s="12">
        <v>105788</v>
      </c>
      <c r="F71" s="12"/>
      <c r="G71" s="12">
        <v>77352</v>
      </c>
      <c r="H71" s="12">
        <f t="shared" si="0"/>
        <v>183140</v>
      </c>
      <c r="I71" s="12"/>
      <c r="J71" s="12">
        <f t="shared" si="1"/>
        <v>183140</v>
      </c>
    </row>
    <row r="72" spans="2:10" ht="14.25">
      <c r="B72" s="25"/>
      <c r="C72" s="25"/>
      <c r="D72" s="11" t="s">
        <v>80</v>
      </c>
      <c r="E72" s="12">
        <v>372581</v>
      </c>
      <c r="F72" s="12"/>
      <c r="G72" s="12"/>
      <c r="H72" s="12">
        <f t="shared" ref="H72:H135" si="2">+E72+F72+G72</f>
        <v>372581</v>
      </c>
      <c r="I72" s="12"/>
      <c r="J72" s="12">
        <f t="shared" ref="J72:J135" si="3">H72-I72</f>
        <v>372581</v>
      </c>
    </row>
    <row r="73" spans="2:10" ht="14.25">
      <c r="B73" s="25"/>
      <c r="C73" s="25"/>
      <c r="D73" s="11" t="s">
        <v>81</v>
      </c>
      <c r="E73" s="12"/>
      <c r="F73" s="12">
        <v>31159408</v>
      </c>
      <c r="G73" s="12"/>
      <c r="H73" s="12">
        <f t="shared" si="2"/>
        <v>31159408</v>
      </c>
      <c r="I73" s="12"/>
      <c r="J73" s="12">
        <f t="shared" si="3"/>
        <v>31159408</v>
      </c>
    </row>
    <row r="74" spans="2:10" ht="14.25">
      <c r="B74" s="25"/>
      <c r="C74" s="25"/>
      <c r="D74" s="11" t="s">
        <v>82</v>
      </c>
      <c r="E74" s="12"/>
      <c r="F74" s="12">
        <v>86443</v>
      </c>
      <c r="G74" s="12"/>
      <c r="H74" s="12">
        <f t="shared" si="2"/>
        <v>86443</v>
      </c>
      <c r="I74" s="12"/>
      <c r="J74" s="12">
        <f t="shared" si="3"/>
        <v>86443</v>
      </c>
    </row>
    <row r="75" spans="2:10" ht="14.25">
      <c r="B75" s="25"/>
      <c r="C75" s="25"/>
      <c r="D75" s="11" t="s">
        <v>83</v>
      </c>
      <c r="E75" s="12">
        <v>244351</v>
      </c>
      <c r="F75" s="12">
        <v>3579735</v>
      </c>
      <c r="G75" s="12">
        <v>17904</v>
      </c>
      <c r="H75" s="12">
        <f t="shared" si="2"/>
        <v>3841990</v>
      </c>
      <c r="I75" s="12"/>
      <c r="J75" s="12">
        <f t="shared" si="3"/>
        <v>3841990</v>
      </c>
    </row>
    <row r="76" spans="2:10" ht="14.25">
      <c r="B76" s="25"/>
      <c r="C76" s="25"/>
      <c r="D76" s="11" t="s">
        <v>84</v>
      </c>
      <c r="E76" s="12">
        <v>116420</v>
      </c>
      <c r="F76" s="12">
        <v>189220</v>
      </c>
      <c r="G76" s="12"/>
      <c r="H76" s="12">
        <f t="shared" si="2"/>
        <v>305640</v>
      </c>
      <c r="I76" s="12"/>
      <c r="J76" s="12">
        <f t="shared" si="3"/>
        <v>305640</v>
      </c>
    </row>
    <row r="77" spans="2:10" ht="14.25">
      <c r="B77" s="25"/>
      <c r="C77" s="25"/>
      <c r="D77" s="11" t="s">
        <v>85</v>
      </c>
      <c r="E77" s="12">
        <v>200512</v>
      </c>
      <c r="F77" s="12"/>
      <c r="G77" s="12"/>
      <c r="H77" s="12">
        <f t="shared" si="2"/>
        <v>200512</v>
      </c>
      <c r="I77" s="12"/>
      <c r="J77" s="12">
        <f t="shared" si="3"/>
        <v>200512</v>
      </c>
    </row>
    <row r="78" spans="2:10" ht="14.25">
      <c r="B78" s="25"/>
      <c r="C78" s="25"/>
      <c r="D78" s="11" t="s">
        <v>86</v>
      </c>
      <c r="E78" s="12"/>
      <c r="F78" s="12">
        <v>350075</v>
      </c>
      <c r="G78" s="12"/>
      <c r="H78" s="12">
        <f t="shared" si="2"/>
        <v>350075</v>
      </c>
      <c r="I78" s="12"/>
      <c r="J78" s="12">
        <f t="shared" si="3"/>
        <v>350075</v>
      </c>
    </row>
    <row r="79" spans="2:10" ht="14.25">
      <c r="B79" s="25"/>
      <c r="C79" s="25"/>
      <c r="D79" s="11" t="s">
        <v>87</v>
      </c>
      <c r="E79" s="12">
        <v>22678</v>
      </c>
      <c r="F79" s="12">
        <v>78153</v>
      </c>
      <c r="G79" s="12"/>
      <c r="H79" s="12">
        <f t="shared" si="2"/>
        <v>100831</v>
      </c>
      <c r="I79" s="12"/>
      <c r="J79" s="12">
        <f t="shared" si="3"/>
        <v>100831</v>
      </c>
    </row>
    <row r="80" spans="2:10" ht="14.25">
      <c r="B80" s="25"/>
      <c r="C80" s="25"/>
      <c r="D80" s="11" t="s">
        <v>88</v>
      </c>
      <c r="E80" s="12">
        <f>+E81+E82</f>
        <v>110360</v>
      </c>
      <c r="F80" s="12">
        <f>+F81+F82</f>
        <v>0</v>
      </c>
      <c r="G80" s="12">
        <f>+G81+G82</f>
        <v>0</v>
      </c>
      <c r="H80" s="12">
        <f t="shared" si="2"/>
        <v>110360</v>
      </c>
      <c r="I80" s="12">
        <f>+I81+I82</f>
        <v>0</v>
      </c>
      <c r="J80" s="12">
        <f t="shared" si="3"/>
        <v>110360</v>
      </c>
    </row>
    <row r="81" spans="2:10" ht="14.25">
      <c r="B81" s="25"/>
      <c r="C81" s="25"/>
      <c r="D81" s="11" t="s">
        <v>89</v>
      </c>
      <c r="E81" s="12">
        <v>65000</v>
      </c>
      <c r="F81" s="12"/>
      <c r="G81" s="12"/>
      <c r="H81" s="12">
        <f t="shared" si="2"/>
        <v>65000</v>
      </c>
      <c r="I81" s="12"/>
      <c r="J81" s="12">
        <f t="shared" si="3"/>
        <v>65000</v>
      </c>
    </row>
    <row r="82" spans="2:10" ht="14.25">
      <c r="B82" s="25"/>
      <c r="C82" s="25"/>
      <c r="D82" s="11" t="s">
        <v>90</v>
      </c>
      <c r="E82" s="12">
        <v>45360</v>
      </c>
      <c r="F82" s="12"/>
      <c r="G82" s="12"/>
      <c r="H82" s="12">
        <f t="shared" si="2"/>
        <v>45360</v>
      </c>
      <c r="I82" s="12"/>
      <c r="J82" s="12">
        <f t="shared" si="3"/>
        <v>45360</v>
      </c>
    </row>
    <row r="83" spans="2:10" ht="14.25">
      <c r="B83" s="25"/>
      <c r="C83" s="25"/>
      <c r="D83" s="11" t="s">
        <v>91</v>
      </c>
      <c r="E83" s="12"/>
      <c r="F83" s="12"/>
      <c r="G83" s="12"/>
      <c r="H83" s="12">
        <f t="shared" si="2"/>
        <v>0</v>
      </c>
      <c r="I83" s="12"/>
      <c r="J83" s="12">
        <f t="shared" si="3"/>
        <v>0</v>
      </c>
    </row>
    <row r="84" spans="2:10" ht="14.25">
      <c r="B84" s="25"/>
      <c r="C84" s="25"/>
      <c r="D84" s="11" t="s">
        <v>92</v>
      </c>
      <c r="E84" s="12"/>
      <c r="F84" s="12"/>
      <c r="G84" s="12"/>
      <c r="H84" s="12">
        <f t="shared" si="2"/>
        <v>0</v>
      </c>
      <c r="I84" s="12"/>
      <c r="J84" s="12">
        <f t="shared" si="3"/>
        <v>0</v>
      </c>
    </row>
    <row r="85" spans="2:10" ht="14.25">
      <c r="B85" s="25"/>
      <c r="C85" s="25"/>
      <c r="D85" s="11" t="s">
        <v>93</v>
      </c>
      <c r="E85" s="12"/>
      <c r="F85" s="12"/>
      <c r="G85" s="12"/>
      <c r="H85" s="12">
        <f t="shared" si="2"/>
        <v>0</v>
      </c>
      <c r="I85" s="12"/>
      <c r="J85" s="12">
        <f t="shared" si="3"/>
        <v>0</v>
      </c>
    </row>
    <row r="86" spans="2:10" ht="14.25">
      <c r="B86" s="25"/>
      <c r="C86" s="25"/>
      <c r="D86" s="11" t="s">
        <v>94</v>
      </c>
      <c r="E86" s="12"/>
      <c r="F86" s="12"/>
      <c r="G86" s="12"/>
      <c r="H86" s="12">
        <f t="shared" si="2"/>
        <v>0</v>
      </c>
      <c r="I86" s="12"/>
      <c r="J86" s="12">
        <f t="shared" si="3"/>
        <v>0</v>
      </c>
    </row>
    <row r="87" spans="2:10" ht="14.25">
      <c r="B87" s="25"/>
      <c r="C87" s="25"/>
      <c r="D87" s="11" t="s">
        <v>95</v>
      </c>
      <c r="E87" s="12"/>
      <c r="F87" s="12"/>
      <c r="G87" s="12"/>
      <c r="H87" s="12">
        <f t="shared" si="2"/>
        <v>0</v>
      </c>
      <c r="I87" s="12"/>
      <c r="J87" s="12">
        <f t="shared" si="3"/>
        <v>0</v>
      </c>
    </row>
    <row r="88" spans="2:10" ht="14.25">
      <c r="B88" s="25"/>
      <c r="C88" s="25"/>
      <c r="D88" s="11" t="s">
        <v>96</v>
      </c>
      <c r="E88" s="12"/>
      <c r="F88" s="12"/>
      <c r="G88" s="12"/>
      <c r="H88" s="12">
        <f t="shared" si="2"/>
        <v>0</v>
      </c>
      <c r="I88" s="12"/>
      <c r="J88" s="12">
        <f t="shared" si="3"/>
        <v>0</v>
      </c>
    </row>
    <row r="89" spans="2:10" ht="14.25">
      <c r="B89" s="25"/>
      <c r="C89" s="25"/>
      <c r="D89" s="11" t="s">
        <v>97</v>
      </c>
      <c r="E89" s="12"/>
      <c r="F89" s="12"/>
      <c r="G89" s="12"/>
      <c r="H89" s="12">
        <f t="shared" si="2"/>
        <v>0</v>
      </c>
      <c r="I89" s="12"/>
      <c r="J89" s="12">
        <f t="shared" si="3"/>
        <v>0</v>
      </c>
    </row>
    <row r="90" spans="2:10" ht="14.25">
      <c r="B90" s="25"/>
      <c r="C90" s="25"/>
      <c r="D90" s="11" t="s">
        <v>98</v>
      </c>
      <c r="E90" s="12"/>
      <c r="F90" s="12"/>
      <c r="G90" s="12"/>
      <c r="H90" s="12">
        <f t="shared" si="2"/>
        <v>0</v>
      </c>
      <c r="I90" s="12"/>
      <c r="J90" s="12">
        <f t="shared" si="3"/>
        <v>0</v>
      </c>
    </row>
    <row r="91" spans="2:10" ht="14.25">
      <c r="B91" s="25"/>
      <c r="C91" s="25"/>
      <c r="D91" s="11" t="s">
        <v>99</v>
      </c>
      <c r="E91" s="12">
        <v>250000</v>
      </c>
      <c r="F91" s="12"/>
      <c r="G91" s="12"/>
      <c r="H91" s="12">
        <f t="shared" si="2"/>
        <v>250000</v>
      </c>
      <c r="I91" s="12"/>
      <c r="J91" s="12">
        <f t="shared" si="3"/>
        <v>250000</v>
      </c>
    </row>
    <row r="92" spans="2:10" ht="14.25">
      <c r="B92" s="25"/>
      <c r="C92" s="25"/>
      <c r="D92" s="11" t="s">
        <v>100</v>
      </c>
      <c r="E92" s="12">
        <v>300000</v>
      </c>
      <c r="F92" s="12"/>
      <c r="G92" s="12"/>
      <c r="H92" s="12">
        <f t="shared" si="2"/>
        <v>300000</v>
      </c>
      <c r="I92" s="12"/>
      <c r="J92" s="12">
        <f t="shared" si="3"/>
        <v>300000</v>
      </c>
    </row>
    <row r="93" spans="2:10" ht="14.25">
      <c r="B93" s="25"/>
      <c r="C93" s="25"/>
      <c r="D93" s="11" t="s">
        <v>101</v>
      </c>
      <c r="E93" s="12">
        <f>+E94</f>
        <v>0</v>
      </c>
      <c r="F93" s="12">
        <f>+F94</f>
        <v>0</v>
      </c>
      <c r="G93" s="12">
        <f>+G94</f>
        <v>0</v>
      </c>
      <c r="H93" s="12">
        <f t="shared" si="2"/>
        <v>0</v>
      </c>
      <c r="I93" s="12">
        <f>+I94</f>
        <v>0</v>
      </c>
      <c r="J93" s="12">
        <f t="shared" si="3"/>
        <v>0</v>
      </c>
    </row>
    <row r="94" spans="2:10" ht="14.25">
      <c r="B94" s="25"/>
      <c r="C94" s="25"/>
      <c r="D94" s="11" t="s">
        <v>102</v>
      </c>
      <c r="E94" s="12"/>
      <c r="F94" s="12"/>
      <c r="G94" s="12"/>
      <c r="H94" s="12">
        <f t="shared" si="2"/>
        <v>0</v>
      </c>
      <c r="I94" s="12"/>
      <c r="J94" s="12">
        <f t="shared" si="3"/>
        <v>0</v>
      </c>
    </row>
    <row r="95" spans="2:10" ht="14.25">
      <c r="B95" s="25"/>
      <c r="C95" s="25"/>
      <c r="D95" s="11" t="s">
        <v>103</v>
      </c>
      <c r="E95" s="12">
        <f>+E96+E97+E98+E99+E100</f>
        <v>0</v>
      </c>
      <c r="F95" s="12">
        <f>+F96+F97+F98+F99+F100</f>
        <v>0</v>
      </c>
      <c r="G95" s="12">
        <f>+G96+G97+G98+G99+G100</f>
        <v>0</v>
      </c>
      <c r="H95" s="12">
        <f t="shared" si="2"/>
        <v>0</v>
      </c>
      <c r="I95" s="12">
        <f>+I96+I97+I98+I99+I100</f>
        <v>0</v>
      </c>
      <c r="J95" s="12">
        <f t="shared" si="3"/>
        <v>0</v>
      </c>
    </row>
    <row r="96" spans="2:10" ht="14.25">
      <c r="B96" s="25"/>
      <c r="C96" s="25"/>
      <c r="D96" s="11" t="s">
        <v>104</v>
      </c>
      <c r="E96" s="12"/>
      <c r="F96" s="12"/>
      <c r="G96" s="12"/>
      <c r="H96" s="12">
        <f t="shared" si="2"/>
        <v>0</v>
      </c>
      <c r="I96" s="12"/>
      <c r="J96" s="12">
        <f t="shared" si="3"/>
        <v>0</v>
      </c>
    </row>
    <row r="97" spans="2:10" ht="14.25">
      <c r="B97" s="25"/>
      <c r="C97" s="25"/>
      <c r="D97" s="11" t="s">
        <v>105</v>
      </c>
      <c r="E97" s="12"/>
      <c r="F97" s="12"/>
      <c r="G97" s="12"/>
      <c r="H97" s="12">
        <f t="shared" si="2"/>
        <v>0</v>
      </c>
      <c r="I97" s="12"/>
      <c r="J97" s="12">
        <f t="shared" si="3"/>
        <v>0</v>
      </c>
    </row>
    <row r="98" spans="2:10" ht="14.25">
      <c r="B98" s="25"/>
      <c r="C98" s="25"/>
      <c r="D98" s="11" t="s">
        <v>106</v>
      </c>
      <c r="E98" s="12"/>
      <c r="F98" s="12"/>
      <c r="G98" s="12"/>
      <c r="H98" s="12">
        <f t="shared" si="2"/>
        <v>0</v>
      </c>
      <c r="I98" s="12"/>
      <c r="J98" s="12">
        <f t="shared" si="3"/>
        <v>0</v>
      </c>
    </row>
    <row r="99" spans="2:10" ht="14.25">
      <c r="B99" s="25"/>
      <c r="C99" s="25"/>
      <c r="D99" s="11" t="s">
        <v>107</v>
      </c>
      <c r="E99" s="12"/>
      <c r="F99" s="12"/>
      <c r="G99" s="12"/>
      <c r="H99" s="12">
        <f t="shared" si="2"/>
        <v>0</v>
      </c>
      <c r="I99" s="12"/>
      <c r="J99" s="12">
        <f t="shared" si="3"/>
        <v>0</v>
      </c>
    </row>
    <row r="100" spans="2:10" ht="14.25">
      <c r="B100" s="25"/>
      <c r="C100" s="25"/>
      <c r="D100" s="11" t="s">
        <v>108</v>
      </c>
      <c r="E100" s="12"/>
      <c r="F100" s="12"/>
      <c r="G100" s="12"/>
      <c r="H100" s="12">
        <f t="shared" si="2"/>
        <v>0</v>
      </c>
      <c r="I100" s="12"/>
      <c r="J100" s="12">
        <f t="shared" si="3"/>
        <v>0</v>
      </c>
    </row>
    <row r="101" spans="2:10" ht="14.25">
      <c r="B101" s="25"/>
      <c r="C101" s="25"/>
      <c r="D101" s="11" t="s">
        <v>109</v>
      </c>
      <c r="E101" s="12">
        <f>+E102+E103+E104</f>
        <v>2000000</v>
      </c>
      <c r="F101" s="12">
        <f>+F102+F103+F104</f>
        <v>0</v>
      </c>
      <c r="G101" s="12">
        <f>+G102+G103+G104</f>
        <v>0</v>
      </c>
      <c r="H101" s="12">
        <f t="shared" si="2"/>
        <v>2000000</v>
      </c>
      <c r="I101" s="12">
        <f>+I102+I103+I104</f>
        <v>0</v>
      </c>
      <c r="J101" s="12">
        <f t="shared" si="3"/>
        <v>2000000</v>
      </c>
    </row>
    <row r="102" spans="2:10" ht="14.25">
      <c r="B102" s="25"/>
      <c r="C102" s="25"/>
      <c r="D102" s="11" t="s">
        <v>110</v>
      </c>
      <c r="E102" s="12">
        <v>2000000</v>
      </c>
      <c r="F102" s="12"/>
      <c r="G102" s="12"/>
      <c r="H102" s="12">
        <f t="shared" si="2"/>
        <v>2000000</v>
      </c>
      <c r="I102" s="12"/>
      <c r="J102" s="12">
        <f t="shared" si="3"/>
        <v>2000000</v>
      </c>
    </row>
    <row r="103" spans="2:10" ht="14.25">
      <c r="B103" s="25"/>
      <c r="C103" s="25"/>
      <c r="D103" s="11" t="s">
        <v>111</v>
      </c>
      <c r="E103" s="12"/>
      <c r="F103" s="12"/>
      <c r="G103" s="12"/>
      <c r="H103" s="12">
        <f t="shared" si="2"/>
        <v>0</v>
      </c>
      <c r="I103" s="12"/>
      <c r="J103" s="12">
        <f t="shared" si="3"/>
        <v>0</v>
      </c>
    </row>
    <row r="104" spans="2:10" ht="14.25">
      <c r="B104" s="25"/>
      <c r="C104" s="25"/>
      <c r="D104" s="11" t="s">
        <v>112</v>
      </c>
      <c r="E104" s="12"/>
      <c r="F104" s="12"/>
      <c r="G104" s="12"/>
      <c r="H104" s="12">
        <f t="shared" si="2"/>
        <v>0</v>
      </c>
      <c r="I104" s="12"/>
      <c r="J104" s="12">
        <f t="shared" si="3"/>
        <v>0</v>
      </c>
    </row>
    <row r="105" spans="2:10" ht="14.25">
      <c r="B105" s="25"/>
      <c r="C105" s="25"/>
      <c r="D105" s="11" t="s">
        <v>113</v>
      </c>
      <c r="E105" s="12"/>
      <c r="F105" s="12"/>
      <c r="G105" s="12">
        <v>25460</v>
      </c>
      <c r="H105" s="12">
        <f t="shared" si="2"/>
        <v>25460</v>
      </c>
      <c r="I105" s="12"/>
      <c r="J105" s="12">
        <f t="shared" si="3"/>
        <v>25460</v>
      </c>
    </row>
    <row r="106" spans="2:10" ht="14.25">
      <c r="B106" s="25"/>
      <c r="C106" s="25"/>
      <c r="D106" s="11" t="s">
        <v>114</v>
      </c>
      <c r="E106" s="12">
        <v>176432</v>
      </c>
      <c r="F106" s="12"/>
      <c r="G106" s="12"/>
      <c r="H106" s="12">
        <f t="shared" si="2"/>
        <v>176432</v>
      </c>
      <c r="I106" s="12"/>
      <c r="J106" s="12">
        <f t="shared" si="3"/>
        <v>176432</v>
      </c>
    </row>
    <row r="107" spans="2:10" ht="14.25">
      <c r="B107" s="25"/>
      <c r="C107" s="25"/>
      <c r="D107" s="11" t="s">
        <v>115</v>
      </c>
      <c r="E107" s="12"/>
      <c r="F107" s="12"/>
      <c r="G107" s="12"/>
      <c r="H107" s="12">
        <f t="shared" si="2"/>
        <v>0</v>
      </c>
      <c r="I107" s="12"/>
      <c r="J107" s="12">
        <f t="shared" si="3"/>
        <v>0</v>
      </c>
    </row>
    <row r="108" spans="2:10" ht="14.25">
      <c r="B108" s="25"/>
      <c r="C108" s="25"/>
      <c r="D108" s="11" t="s">
        <v>116</v>
      </c>
      <c r="E108" s="12">
        <f>+E109+E110+E111+E112+E113+E114+E115+E116+E117+E118+E119+E120+E121+E122+E123+E124+E125+E131+E132+E134</f>
        <v>2620349</v>
      </c>
      <c r="F108" s="12">
        <f>+F109+F110+F111+F112+F113+F114+F115+F116+F117+F118+F119+F120+F121+F122+F123+F124+F125+F131+F132+F134</f>
        <v>23137940</v>
      </c>
      <c r="G108" s="12">
        <f>+G109+G110+G111+G112+G113+G114+G115+G116+G117+G118+G119+G120+G121+G122+G123+G124+G125+G131+G132+G134</f>
        <v>14376</v>
      </c>
      <c r="H108" s="12">
        <f t="shared" si="2"/>
        <v>25772665</v>
      </c>
      <c r="I108" s="12">
        <f>+I109+I110+I111+I112+I113+I114+I115+I116+I117+I118+I119+I120+I121+I122+I123+I124+I125+I131+I132+I134</f>
        <v>0</v>
      </c>
      <c r="J108" s="12">
        <f t="shared" si="3"/>
        <v>25772665</v>
      </c>
    </row>
    <row r="109" spans="2:10" ht="14.25">
      <c r="B109" s="25"/>
      <c r="C109" s="25"/>
      <c r="D109" s="11" t="s">
        <v>117</v>
      </c>
      <c r="E109" s="12">
        <v>117903</v>
      </c>
      <c r="F109" s="12"/>
      <c r="G109" s="12"/>
      <c r="H109" s="12">
        <f t="shared" si="2"/>
        <v>117903</v>
      </c>
      <c r="I109" s="12"/>
      <c r="J109" s="12">
        <f t="shared" si="3"/>
        <v>117903</v>
      </c>
    </row>
    <row r="110" spans="2:10" ht="14.25">
      <c r="B110" s="25"/>
      <c r="C110" s="25"/>
      <c r="D110" s="11" t="s">
        <v>118</v>
      </c>
      <c r="E110" s="12"/>
      <c r="F110" s="12"/>
      <c r="G110" s="12"/>
      <c r="H110" s="12">
        <f t="shared" si="2"/>
        <v>0</v>
      </c>
      <c r="I110" s="12"/>
      <c r="J110" s="12">
        <f t="shared" si="3"/>
        <v>0</v>
      </c>
    </row>
    <row r="111" spans="2:10" ht="14.25">
      <c r="B111" s="25"/>
      <c r="C111" s="25"/>
      <c r="D111" s="11" t="s">
        <v>119</v>
      </c>
      <c r="E111" s="12">
        <v>62440</v>
      </c>
      <c r="F111" s="12"/>
      <c r="G111" s="12"/>
      <c r="H111" s="12">
        <f t="shared" si="2"/>
        <v>62440</v>
      </c>
      <c r="I111" s="12"/>
      <c r="J111" s="12">
        <f t="shared" si="3"/>
        <v>62440</v>
      </c>
    </row>
    <row r="112" spans="2:10" ht="14.25">
      <c r="B112" s="25"/>
      <c r="C112" s="25"/>
      <c r="D112" s="11" t="s">
        <v>120</v>
      </c>
      <c r="E112" s="12">
        <v>399776</v>
      </c>
      <c r="F112" s="12"/>
      <c r="G112" s="12"/>
      <c r="H112" s="12">
        <f t="shared" si="2"/>
        <v>399776</v>
      </c>
      <c r="I112" s="12"/>
      <c r="J112" s="12">
        <f t="shared" si="3"/>
        <v>399776</v>
      </c>
    </row>
    <row r="113" spans="2:10" ht="14.25">
      <c r="B113" s="25"/>
      <c r="C113" s="25"/>
      <c r="D113" s="11" t="s">
        <v>121</v>
      </c>
      <c r="E113" s="12">
        <v>429742</v>
      </c>
      <c r="F113" s="12">
        <v>984119</v>
      </c>
      <c r="G113" s="12">
        <v>2512</v>
      </c>
      <c r="H113" s="12">
        <f t="shared" si="2"/>
        <v>1416373</v>
      </c>
      <c r="I113" s="12"/>
      <c r="J113" s="12">
        <f t="shared" si="3"/>
        <v>1416373</v>
      </c>
    </row>
    <row r="114" spans="2:10" ht="14.25">
      <c r="B114" s="25"/>
      <c r="C114" s="25"/>
      <c r="D114" s="11" t="s">
        <v>122</v>
      </c>
      <c r="E114" s="12">
        <v>84000</v>
      </c>
      <c r="F114" s="12"/>
      <c r="G114" s="12"/>
      <c r="H114" s="12">
        <f t="shared" si="2"/>
        <v>84000</v>
      </c>
      <c r="I114" s="12"/>
      <c r="J114" s="12">
        <f t="shared" si="3"/>
        <v>84000</v>
      </c>
    </row>
    <row r="115" spans="2:10" ht="14.25">
      <c r="B115" s="25"/>
      <c r="C115" s="25"/>
      <c r="D115" s="11" t="s">
        <v>123</v>
      </c>
      <c r="E115" s="12"/>
      <c r="F115" s="12">
        <v>5146367</v>
      </c>
      <c r="G115" s="12"/>
      <c r="H115" s="12">
        <f t="shared" si="2"/>
        <v>5146367</v>
      </c>
      <c r="I115" s="12"/>
      <c r="J115" s="12">
        <f t="shared" si="3"/>
        <v>5146367</v>
      </c>
    </row>
    <row r="116" spans="2:10" ht="14.25">
      <c r="B116" s="25"/>
      <c r="C116" s="25"/>
      <c r="D116" s="11" t="s">
        <v>87</v>
      </c>
      <c r="E116" s="12">
        <v>87893</v>
      </c>
      <c r="F116" s="12">
        <v>31024</v>
      </c>
      <c r="G116" s="12"/>
      <c r="H116" s="12">
        <f t="shared" si="2"/>
        <v>118917</v>
      </c>
      <c r="I116" s="12"/>
      <c r="J116" s="12">
        <f t="shared" si="3"/>
        <v>118917</v>
      </c>
    </row>
    <row r="117" spans="2:10" ht="14.25">
      <c r="B117" s="25"/>
      <c r="C117" s="25"/>
      <c r="D117" s="11" t="s">
        <v>124</v>
      </c>
      <c r="E117" s="12"/>
      <c r="F117" s="12"/>
      <c r="G117" s="12"/>
      <c r="H117" s="12">
        <f t="shared" si="2"/>
        <v>0</v>
      </c>
      <c r="I117" s="12"/>
      <c r="J117" s="12">
        <f t="shared" si="3"/>
        <v>0</v>
      </c>
    </row>
    <row r="118" spans="2:10" ht="14.25">
      <c r="B118" s="25"/>
      <c r="C118" s="25"/>
      <c r="D118" s="11" t="s">
        <v>125</v>
      </c>
      <c r="E118" s="12">
        <v>202769</v>
      </c>
      <c r="F118" s="12">
        <v>9257532</v>
      </c>
      <c r="G118" s="12"/>
      <c r="H118" s="12">
        <f t="shared" si="2"/>
        <v>9460301</v>
      </c>
      <c r="I118" s="12"/>
      <c r="J118" s="12">
        <f t="shared" si="3"/>
        <v>9460301</v>
      </c>
    </row>
    <row r="119" spans="2:10" ht="14.25">
      <c r="B119" s="25"/>
      <c r="C119" s="25"/>
      <c r="D119" s="11" t="s">
        <v>126</v>
      </c>
      <c r="E119" s="12">
        <v>6696</v>
      </c>
      <c r="F119" s="12">
        <v>57888</v>
      </c>
      <c r="G119" s="12">
        <v>864</v>
      </c>
      <c r="H119" s="12">
        <f t="shared" si="2"/>
        <v>65448</v>
      </c>
      <c r="I119" s="12"/>
      <c r="J119" s="12">
        <f t="shared" si="3"/>
        <v>65448</v>
      </c>
    </row>
    <row r="120" spans="2:10" ht="14.25">
      <c r="B120" s="25"/>
      <c r="C120" s="25"/>
      <c r="D120" s="11" t="s">
        <v>85</v>
      </c>
      <c r="E120" s="12"/>
      <c r="F120" s="12">
        <v>46656</v>
      </c>
      <c r="G120" s="12"/>
      <c r="H120" s="12">
        <f t="shared" si="2"/>
        <v>46656</v>
      </c>
      <c r="I120" s="12"/>
      <c r="J120" s="12">
        <f t="shared" si="3"/>
        <v>46656</v>
      </c>
    </row>
    <row r="121" spans="2:10" ht="14.25">
      <c r="B121" s="25"/>
      <c r="C121" s="25"/>
      <c r="D121" s="11" t="s">
        <v>127</v>
      </c>
      <c r="E121" s="12"/>
      <c r="F121" s="12">
        <v>4000</v>
      </c>
      <c r="G121" s="12"/>
      <c r="H121" s="12">
        <f t="shared" si="2"/>
        <v>4000</v>
      </c>
      <c r="I121" s="12"/>
      <c r="J121" s="12">
        <f t="shared" si="3"/>
        <v>4000</v>
      </c>
    </row>
    <row r="122" spans="2:10" ht="14.25">
      <c r="B122" s="25"/>
      <c r="C122" s="25"/>
      <c r="D122" s="11" t="s">
        <v>128</v>
      </c>
      <c r="E122" s="12">
        <v>25920</v>
      </c>
      <c r="F122" s="12">
        <v>6904440</v>
      </c>
      <c r="G122" s="12"/>
      <c r="H122" s="12">
        <f t="shared" si="2"/>
        <v>6930360</v>
      </c>
      <c r="I122" s="12"/>
      <c r="J122" s="12">
        <f t="shared" si="3"/>
        <v>6930360</v>
      </c>
    </row>
    <row r="123" spans="2:10" ht="14.25">
      <c r="B123" s="25"/>
      <c r="C123" s="25"/>
      <c r="D123" s="11" t="s">
        <v>129</v>
      </c>
      <c r="E123" s="12"/>
      <c r="F123" s="12"/>
      <c r="G123" s="12"/>
      <c r="H123" s="12">
        <f t="shared" si="2"/>
        <v>0</v>
      </c>
      <c r="I123" s="12"/>
      <c r="J123" s="12">
        <f t="shared" si="3"/>
        <v>0</v>
      </c>
    </row>
    <row r="124" spans="2:10" ht="14.25">
      <c r="B124" s="25"/>
      <c r="C124" s="25"/>
      <c r="D124" s="11" t="s">
        <v>130</v>
      </c>
      <c r="E124" s="12">
        <v>7000</v>
      </c>
      <c r="F124" s="12">
        <v>12000</v>
      </c>
      <c r="G124" s="12">
        <v>3000</v>
      </c>
      <c r="H124" s="12">
        <f t="shared" si="2"/>
        <v>22000</v>
      </c>
      <c r="I124" s="12"/>
      <c r="J124" s="12">
        <f t="shared" si="3"/>
        <v>22000</v>
      </c>
    </row>
    <row r="125" spans="2:10" ht="14.25">
      <c r="B125" s="25"/>
      <c r="C125" s="25"/>
      <c r="D125" s="11" t="s">
        <v>131</v>
      </c>
      <c r="E125" s="12">
        <f>+E126+E127+E128+E129+E130</f>
        <v>683000</v>
      </c>
      <c r="F125" s="12">
        <f>+F126+F127+F128+F129+F130</f>
        <v>677000</v>
      </c>
      <c r="G125" s="12">
        <f>+G126+G127+G128+G129+G130</f>
        <v>0</v>
      </c>
      <c r="H125" s="12">
        <f t="shared" si="2"/>
        <v>1360000</v>
      </c>
      <c r="I125" s="12">
        <f>+I126+I127+I128+I129+I130</f>
        <v>0</v>
      </c>
      <c r="J125" s="12">
        <f t="shared" si="3"/>
        <v>1360000</v>
      </c>
    </row>
    <row r="126" spans="2:10" ht="14.25">
      <c r="B126" s="25"/>
      <c r="C126" s="25"/>
      <c r="D126" s="11" t="s">
        <v>44</v>
      </c>
      <c r="E126" s="12"/>
      <c r="F126" s="12"/>
      <c r="G126" s="12"/>
      <c r="H126" s="12">
        <f t="shared" si="2"/>
        <v>0</v>
      </c>
      <c r="I126" s="12"/>
      <c r="J126" s="12">
        <f t="shared" si="3"/>
        <v>0</v>
      </c>
    </row>
    <row r="127" spans="2:10" ht="14.25">
      <c r="B127" s="25"/>
      <c r="C127" s="25"/>
      <c r="D127" s="11" t="s">
        <v>45</v>
      </c>
      <c r="E127" s="12">
        <v>683000</v>
      </c>
      <c r="F127" s="12">
        <v>677000</v>
      </c>
      <c r="G127" s="12"/>
      <c r="H127" s="12">
        <f t="shared" si="2"/>
        <v>1360000</v>
      </c>
      <c r="I127" s="12"/>
      <c r="J127" s="12">
        <f t="shared" si="3"/>
        <v>1360000</v>
      </c>
    </row>
    <row r="128" spans="2:10" ht="14.25">
      <c r="B128" s="25"/>
      <c r="C128" s="25"/>
      <c r="D128" s="11" t="s">
        <v>46</v>
      </c>
      <c r="E128" s="12"/>
      <c r="F128" s="12"/>
      <c r="G128" s="12"/>
      <c r="H128" s="12">
        <f t="shared" si="2"/>
        <v>0</v>
      </c>
      <c r="I128" s="12"/>
      <c r="J128" s="12">
        <f t="shared" si="3"/>
        <v>0</v>
      </c>
    </row>
    <row r="129" spans="2:10" ht="14.25">
      <c r="B129" s="25"/>
      <c r="C129" s="25"/>
      <c r="D129" s="11" t="s">
        <v>47</v>
      </c>
      <c r="E129" s="12"/>
      <c r="F129" s="12"/>
      <c r="G129" s="12"/>
      <c r="H129" s="12">
        <f t="shared" si="2"/>
        <v>0</v>
      </c>
      <c r="I129" s="12"/>
      <c r="J129" s="12">
        <f t="shared" si="3"/>
        <v>0</v>
      </c>
    </row>
    <row r="130" spans="2:10" ht="14.25">
      <c r="B130" s="25"/>
      <c r="C130" s="25"/>
      <c r="D130" s="11" t="s">
        <v>49</v>
      </c>
      <c r="E130" s="12"/>
      <c r="F130" s="12"/>
      <c r="G130" s="12"/>
      <c r="H130" s="12">
        <f t="shared" si="2"/>
        <v>0</v>
      </c>
      <c r="I130" s="12"/>
      <c r="J130" s="12">
        <f t="shared" si="3"/>
        <v>0</v>
      </c>
    </row>
    <row r="131" spans="2:10" ht="14.25">
      <c r="B131" s="25"/>
      <c r="C131" s="25"/>
      <c r="D131" s="11" t="s">
        <v>132</v>
      </c>
      <c r="E131" s="12">
        <v>511920</v>
      </c>
      <c r="F131" s="12"/>
      <c r="G131" s="12"/>
      <c r="H131" s="12">
        <f t="shared" si="2"/>
        <v>511920</v>
      </c>
      <c r="I131" s="12"/>
      <c r="J131" s="12">
        <f t="shared" si="3"/>
        <v>511920</v>
      </c>
    </row>
    <row r="132" spans="2:10" ht="14.25">
      <c r="B132" s="25"/>
      <c r="C132" s="25"/>
      <c r="D132" s="11" t="s">
        <v>133</v>
      </c>
      <c r="E132" s="12">
        <f>+E133</f>
        <v>0</v>
      </c>
      <c r="F132" s="12">
        <f>+F133</f>
        <v>0</v>
      </c>
      <c r="G132" s="12">
        <f>+G133</f>
        <v>0</v>
      </c>
      <c r="H132" s="12">
        <f t="shared" si="2"/>
        <v>0</v>
      </c>
      <c r="I132" s="12">
        <f>+I133</f>
        <v>0</v>
      </c>
      <c r="J132" s="12">
        <f t="shared" si="3"/>
        <v>0</v>
      </c>
    </row>
    <row r="133" spans="2:10" ht="14.25">
      <c r="B133" s="25"/>
      <c r="C133" s="25"/>
      <c r="D133" s="11" t="s">
        <v>134</v>
      </c>
      <c r="E133" s="12"/>
      <c r="F133" s="12"/>
      <c r="G133" s="12"/>
      <c r="H133" s="12">
        <f t="shared" si="2"/>
        <v>0</v>
      </c>
      <c r="I133" s="12"/>
      <c r="J133" s="12">
        <f t="shared" si="3"/>
        <v>0</v>
      </c>
    </row>
    <row r="134" spans="2:10" ht="14.25">
      <c r="B134" s="25"/>
      <c r="C134" s="25"/>
      <c r="D134" s="11" t="s">
        <v>114</v>
      </c>
      <c r="E134" s="12">
        <v>1290</v>
      </c>
      <c r="F134" s="12">
        <v>16914</v>
      </c>
      <c r="G134" s="12">
        <v>8000</v>
      </c>
      <c r="H134" s="12">
        <f t="shared" si="2"/>
        <v>26204</v>
      </c>
      <c r="I134" s="12"/>
      <c r="J134" s="12">
        <f t="shared" si="3"/>
        <v>26204</v>
      </c>
    </row>
    <row r="135" spans="2:10" ht="14.25">
      <c r="B135" s="25"/>
      <c r="C135" s="25"/>
      <c r="D135" s="11" t="s">
        <v>135</v>
      </c>
      <c r="E135" s="12">
        <f>+E136</f>
        <v>0</v>
      </c>
      <c r="F135" s="12">
        <f>+F136</f>
        <v>0</v>
      </c>
      <c r="G135" s="12">
        <f>+G136</f>
        <v>0</v>
      </c>
      <c r="H135" s="12">
        <f t="shared" si="2"/>
        <v>0</v>
      </c>
      <c r="I135" s="12">
        <f>+I136</f>
        <v>0</v>
      </c>
      <c r="J135" s="12">
        <f t="shared" si="3"/>
        <v>0</v>
      </c>
    </row>
    <row r="136" spans="2:10" ht="14.25">
      <c r="B136" s="25"/>
      <c r="C136" s="25"/>
      <c r="D136" s="11" t="s">
        <v>136</v>
      </c>
      <c r="E136" s="12"/>
      <c r="F136" s="12"/>
      <c r="G136" s="12"/>
      <c r="H136" s="12">
        <f t="shared" ref="H136:H186" si="4">+E136+F136+G136</f>
        <v>0</v>
      </c>
      <c r="I136" s="12"/>
      <c r="J136" s="12">
        <f t="shared" ref="J136:J186" si="5">H136-I136</f>
        <v>0</v>
      </c>
    </row>
    <row r="137" spans="2:10" ht="14.25">
      <c r="B137" s="25"/>
      <c r="C137" s="26"/>
      <c r="D137" s="13" t="s">
        <v>137</v>
      </c>
      <c r="E137" s="14">
        <f>+E55+E68+E108+E135</f>
        <v>68282019</v>
      </c>
      <c r="F137" s="14">
        <f>+F55+F68+F108+F135</f>
        <v>60114616</v>
      </c>
      <c r="G137" s="14">
        <f>+G55+G68+G108+G135</f>
        <v>163793</v>
      </c>
      <c r="H137" s="14">
        <f t="shared" si="4"/>
        <v>128560428</v>
      </c>
      <c r="I137" s="14">
        <f>+I55+I68+I108+I135</f>
        <v>0</v>
      </c>
      <c r="J137" s="14">
        <f t="shared" si="5"/>
        <v>128560428</v>
      </c>
    </row>
    <row r="138" spans="2:10" ht="14.25">
      <c r="B138" s="26"/>
      <c r="C138" s="15" t="s">
        <v>138</v>
      </c>
      <c r="D138" s="16"/>
      <c r="E138" s="17">
        <f xml:space="preserve"> +E54 - E137</f>
        <v>47669545</v>
      </c>
      <c r="F138" s="17">
        <f xml:space="preserve"> +F54 - F137</f>
        <v>-42268903</v>
      </c>
      <c r="G138" s="17">
        <f xml:space="preserve"> +G54 - G137</f>
        <v>1049957</v>
      </c>
      <c r="H138" s="17">
        <f t="shared" si="4"/>
        <v>6450599</v>
      </c>
      <c r="I138" s="17">
        <f xml:space="preserve"> +I54 - I137</f>
        <v>0</v>
      </c>
      <c r="J138" s="17">
        <f t="shared" si="5"/>
        <v>6450599</v>
      </c>
    </row>
    <row r="139" spans="2:10" ht="14.25">
      <c r="B139" s="24" t="s">
        <v>139</v>
      </c>
      <c r="C139" s="24" t="s">
        <v>13</v>
      </c>
      <c r="D139" s="11" t="s">
        <v>140</v>
      </c>
      <c r="E139" s="12">
        <f>+E140</f>
        <v>0</v>
      </c>
      <c r="F139" s="12">
        <f>+F140</f>
        <v>0</v>
      </c>
      <c r="G139" s="12">
        <f>+G140</f>
        <v>0</v>
      </c>
      <c r="H139" s="12">
        <f t="shared" si="4"/>
        <v>0</v>
      </c>
      <c r="I139" s="12">
        <f>+I140</f>
        <v>0</v>
      </c>
      <c r="J139" s="12">
        <f t="shared" si="5"/>
        <v>0</v>
      </c>
    </row>
    <row r="140" spans="2:10" ht="14.25">
      <c r="B140" s="25"/>
      <c r="C140" s="25"/>
      <c r="D140" s="11" t="s">
        <v>141</v>
      </c>
      <c r="E140" s="12"/>
      <c r="F140" s="12"/>
      <c r="G140" s="12"/>
      <c r="H140" s="12">
        <f t="shared" si="4"/>
        <v>0</v>
      </c>
      <c r="I140" s="12"/>
      <c r="J140" s="12">
        <f t="shared" si="5"/>
        <v>0</v>
      </c>
    </row>
    <row r="141" spans="2:10" ht="14.25">
      <c r="B141" s="25"/>
      <c r="C141" s="26"/>
      <c r="D141" s="13" t="s">
        <v>142</v>
      </c>
      <c r="E141" s="14">
        <f>+E139</f>
        <v>0</v>
      </c>
      <c r="F141" s="14">
        <f>+F139</f>
        <v>0</v>
      </c>
      <c r="G141" s="14">
        <f>+G139</f>
        <v>0</v>
      </c>
      <c r="H141" s="14">
        <f t="shared" si="4"/>
        <v>0</v>
      </c>
      <c r="I141" s="14">
        <f>+I139</f>
        <v>0</v>
      </c>
      <c r="J141" s="14">
        <f t="shared" si="5"/>
        <v>0</v>
      </c>
    </row>
    <row r="142" spans="2:10" ht="14.25">
      <c r="B142" s="25"/>
      <c r="C142" s="24" t="s">
        <v>62</v>
      </c>
      <c r="D142" s="11" t="s">
        <v>143</v>
      </c>
      <c r="E142" s="12">
        <f>+E143</f>
        <v>0</v>
      </c>
      <c r="F142" s="12">
        <f>+F143</f>
        <v>0</v>
      </c>
      <c r="G142" s="12">
        <f>+G143</f>
        <v>0</v>
      </c>
      <c r="H142" s="12">
        <f t="shared" si="4"/>
        <v>0</v>
      </c>
      <c r="I142" s="12">
        <f>+I143</f>
        <v>0</v>
      </c>
      <c r="J142" s="12">
        <f t="shared" si="5"/>
        <v>0</v>
      </c>
    </row>
    <row r="143" spans="2:10" ht="14.25">
      <c r="B143" s="25"/>
      <c r="C143" s="25"/>
      <c r="D143" s="11" t="s">
        <v>144</v>
      </c>
      <c r="E143" s="12"/>
      <c r="F143" s="12"/>
      <c r="G143" s="12"/>
      <c r="H143" s="12">
        <f t="shared" si="4"/>
        <v>0</v>
      </c>
      <c r="I143" s="12"/>
      <c r="J143" s="12">
        <f t="shared" si="5"/>
        <v>0</v>
      </c>
    </row>
    <row r="144" spans="2:10" ht="14.25">
      <c r="B144" s="25"/>
      <c r="C144" s="26"/>
      <c r="D144" s="13" t="s">
        <v>145</v>
      </c>
      <c r="E144" s="14">
        <f>+E142</f>
        <v>0</v>
      </c>
      <c r="F144" s="14">
        <f>+F142</f>
        <v>0</v>
      </c>
      <c r="G144" s="14">
        <f>+G142</f>
        <v>0</v>
      </c>
      <c r="H144" s="14">
        <f t="shared" si="4"/>
        <v>0</v>
      </c>
      <c r="I144" s="14">
        <f>+I142</f>
        <v>0</v>
      </c>
      <c r="J144" s="14">
        <f t="shared" si="5"/>
        <v>0</v>
      </c>
    </row>
    <row r="145" spans="2:10" ht="14.25">
      <c r="B145" s="26"/>
      <c r="C145" s="18" t="s">
        <v>146</v>
      </c>
      <c r="D145" s="16"/>
      <c r="E145" s="17">
        <f xml:space="preserve"> +E141 - E144</f>
        <v>0</v>
      </c>
      <c r="F145" s="17">
        <f xml:space="preserve"> +F141 - F144</f>
        <v>0</v>
      </c>
      <c r="G145" s="17">
        <f xml:space="preserve"> +G141 - G144</f>
        <v>0</v>
      </c>
      <c r="H145" s="17">
        <f t="shared" si="4"/>
        <v>0</v>
      </c>
      <c r="I145" s="17">
        <f xml:space="preserve"> +I141 - I144</f>
        <v>0</v>
      </c>
      <c r="J145" s="17">
        <f t="shared" si="5"/>
        <v>0</v>
      </c>
    </row>
    <row r="146" spans="2:10" ht="14.25">
      <c r="B146" s="24" t="s">
        <v>147</v>
      </c>
      <c r="C146" s="24" t="s">
        <v>13</v>
      </c>
      <c r="D146" s="11" t="s">
        <v>148</v>
      </c>
      <c r="E146" s="12">
        <f>+E147+E148</f>
        <v>0</v>
      </c>
      <c r="F146" s="12">
        <f>+F147+F148</f>
        <v>0</v>
      </c>
      <c r="G146" s="12">
        <f>+G147+G148</f>
        <v>0</v>
      </c>
      <c r="H146" s="12">
        <f t="shared" si="4"/>
        <v>0</v>
      </c>
      <c r="I146" s="12">
        <f>+I147+I148</f>
        <v>0</v>
      </c>
      <c r="J146" s="12">
        <f t="shared" si="5"/>
        <v>0</v>
      </c>
    </row>
    <row r="147" spans="2:10" ht="14.25">
      <c r="B147" s="25"/>
      <c r="C147" s="25"/>
      <c r="D147" s="11" t="s">
        <v>149</v>
      </c>
      <c r="E147" s="12"/>
      <c r="F147" s="12"/>
      <c r="G147" s="12"/>
      <c r="H147" s="12">
        <f t="shared" si="4"/>
        <v>0</v>
      </c>
      <c r="I147" s="12"/>
      <c r="J147" s="12">
        <f t="shared" si="5"/>
        <v>0</v>
      </c>
    </row>
    <row r="148" spans="2:10" ht="14.25">
      <c r="B148" s="25"/>
      <c r="C148" s="25"/>
      <c r="D148" s="11" t="s">
        <v>150</v>
      </c>
      <c r="E148" s="12"/>
      <c r="F148" s="12"/>
      <c r="G148" s="12"/>
      <c r="H148" s="12">
        <f t="shared" si="4"/>
        <v>0</v>
      </c>
      <c r="I148" s="12"/>
      <c r="J148" s="12">
        <f t="shared" si="5"/>
        <v>0</v>
      </c>
    </row>
    <row r="149" spans="2:10" ht="14.25">
      <c r="B149" s="25"/>
      <c r="C149" s="25"/>
      <c r="D149" s="11" t="s">
        <v>151</v>
      </c>
      <c r="E149" s="12">
        <f>+E150+E151+E152</f>
        <v>0</v>
      </c>
      <c r="F149" s="12">
        <f>+F150+F151+F152</f>
        <v>1694000</v>
      </c>
      <c r="G149" s="12">
        <f>+G150+G151+G152</f>
        <v>0</v>
      </c>
      <c r="H149" s="12">
        <f t="shared" si="4"/>
        <v>1694000</v>
      </c>
      <c r="I149" s="12">
        <f>+I150+I151+I152</f>
        <v>0</v>
      </c>
      <c r="J149" s="12">
        <f t="shared" si="5"/>
        <v>1694000</v>
      </c>
    </row>
    <row r="150" spans="2:10" ht="14.25">
      <c r="B150" s="25"/>
      <c r="C150" s="25"/>
      <c r="D150" s="11" t="s">
        <v>152</v>
      </c>
      <c r="E150" s="12"/>
      <c r="F150" s="12"/>
      <c r="G150" s="12"/>
      <c r="H150" s="12">
        <f t="shared" si="4"/>
        <v>0</v>
      </c>
      <c r="I150" s="12"/>
      <c r="J150" s="12">
        <f t="shared" si="5"/>
        <v>0</v>
      </c>
    </row>
    <row r="151" spans="2:10" ht="14.25">
      <c r="B151" s="25"/>
      <c r="C151" s="25"/>
      <c r="D151" s="11" t="s">
        <v>153</v>
      </c>
      <c r="E151" s="12"/>
      <c r="F151" s="12"/>
      <c r="G151" s="12"/>
      <c r="H151" s="12">
        <f t="shared" si="4"/>
        <v>0</v>
      </c>
      <c r="I151" s="12"/>
      <c r="J151" s="12">
        <f t="shared" si="5"/>
        <v>0</v>
      </c>
    </row>
    <row r="152" spans="2:10" ht="14.25">
      <c r="B152" s="25"/>
      <c r="C152" s="25"/>
      <c r="D152" s="11" t="s">
        <v>154</v>
      </c>
      <c r="E152" s="12"/>
      <c r="F152" s="12">
        <v>1694000</v>
      </c>
      <c r="G152" s="12"/>
      <c r="H152" s="12">
        <f t="shared" si="4"/>
        <v>1694000</v>
      </c>
      <c r="I152" s="12"/>
      <c r="J152" s="12">
        <f t="shared" si="5"/>
        <v>1694000</v>
      </c>
    </row>
    <row r="153" spans="2:10" ht="14.25">
      <c r="B153" s="25"/>
      <c r="C153" s="25"/>
      <c r="D153" s="11" t="s">
        <v>155</v>
      </c>
      <c r="E153" s="12">
        <f>+E154+E155+E156+E157+E158+E159+E160</f>
        <v>2500000</v>
      </c>
      <c r="F153" s="12">
        <f>+F154+F155+F156+F157+F158+F159+F160</f>
        <v>47019000</v>
      </c>
      <c r="G153" s="12">
        <f>+G154+G155+G156+G157+G158+G159+G160</f>
        <v>0</v>
      </c>
      <c r="H153" s="12">
        <f t="shared" si="4"/>
        <v>49519000</v>
      </c>
      <c r="I153" s="12">
        <f>+I154+I155+I156+I157+I158+I159+I160</f>
        <v>49519000</v>
      </c>
      <c r="J153" s="12">
        <f t="shared" si="5"/>
        <v>0</v>
      </c>
    </row>
    <row r="154" spans="2:10" ht="14.25">
      <c r="B154" s="25"/>
      <c r="C154" s="25"/>
      <c r="D154" s="11" t="s">
        <v>156</v>
      </c>
      <c r="E154" s="12"/>
      <c r="F154" s="12"/>
      <c r="G154" s="12"/>
      <c r="H154" s="12">
        <f t="shared" si="4"/>
        <v>0</v>
      </c>
      <c r="I154" s="12"/>
      <c r="J154" s="12">
        <f t="shared" si="5"/>
        <v>0</v>
      </c>
    </row>
    <row r="155" spans="2:10" ht="14.25">
      <c r="B155" s="25"/>
      <c r="C155" s="25"/>
      <c r="D155" s="11" t="s">
        <v>157</v>
      </c>
      <c r="E155" s="12"/>
      <c r="F155" s="12"/>
      <c r="G155" s="12"/>
      <c r="H155" s="12">
        <f t="shared" si="4"/>
        <v>0</v>
      </c>
      <c r="I155" s="12"/>
      <c r="J155" s="12">
        <f t="shared" si="5"/>
        <v>0</v>
      </c>
    </row>
    <row r="156" spans="2:10" ht="14.25">
      <c r="B156" s="25"/>
      <c r="C156" s="25"/>
      <c r="D156" s="11" t="s">
        <v>158</v>
      </c>
      <c r="E156" s="12"/>
      <c r="F156" s="12"/>
      <c r="G156" s="12"/>
      <c r="H156" s="12">
        <f t="shared" si="4"/>
        <v>0</v>
      </c>
      <c r="I156" s="12"/>
      <c r="J156" s="12">
        <f t="shared" si="5"/>
        <v>0</v>
      </c>
    </row>
    <row r="157" spans="2:10" ht="14.25">
      <c r="B157" s="25"/>
      <c r="C157" s="25"/>
      <c r="D157" s="11" t="s">
        <v>159</v>
      </c>
      <c r="E157" s="12"/>
      <c r="F157" s="12">
        <v>47019000</v>
      </c>
      <c r="G157" s="12"/>
      <c r="H157" s="12">
        <f t="shared" si="4"/>
        <v>47019000</v>
      </c>
      <c r="I157" s="12">
        <v>47019000</v>
      </c>
      <c r="J157" s="12">
        <f t="shared" si="5"/>
        <v>0</v>
      </c>
    </row>
    <row r="158" spans="2:10" ht="14.25">
      <c r="B158" s="25"/>
      <c r="C158" s="25"/>
      <c r="D158" s="11" t="s">
        <v>160</v>
      </c>
      <c r="E158" s="12"/>
      <c r="F158" s="12"/>
      <c r="G158" s="12"/>
      <c r="H158" s="12">
        <f t="shared" si="4"/>
        <v>0</v>
      </c>
      <c r="I158" s="12"/>
      <c r="J158" s="12">
        <f t="shared" si="5"/>
        <v>0</v>
      </c>
    </row>
    <row r="159" spans="2:10" ht="14.25">
      <c r="B159" s="25"/>
      <c r="C159" s="25"/>
      <c r="D159" s="11" t="s">
        <v>161</v>
      </c>
      <c r="E159" s="12">
        <v>2500000</v>
      </c>
      <c r="F159" s="12"/>
      <c r="G159" s="12"/>
      <c r="H159" s="12">
        <f t="shared" si="4"/>
        <v>2500000</v>
      </c>
      <c r="I159" s="12">
        <v>2500000</v>
      </c>
      <c r="J159" s="12">
        <f t="shared" si="5"/>
        <v>0</v>
      </c>
    </row>
    <row r="160" spans="2:10" ht="14.25">
      <c r="B160" s="25"/>
      <c r="C160" s="25"/>
      <c r="D160" s="11" t="s">
        <v>162</v>
      </c>
      <c r="E160" s="12"/>
      <c r="F160" s="12"/>
      <c r="G160" s="12"/>
      <c r="H160" s="12">
        <f t="shared" si="4"/>
        <v>0</v>
      </c>
      <c r="I160" s="12"/>
      <c r="J160" s="12">
        <f t="shared" si="5"/>
        <v>0</v>
      </c>
    </row>
    <row r="161" spans="2:10" ht="14.25">
      <c r="B161" s="25"/>
      <c r="C161" s="26"/>
      <c r="D161" s="13" t="s">
        <v>163</v>
      </c>
      <c r="E161" s="14">
        <f>+E146+E149+E153</f>
        <v>2500000</v>
      </c>
      <c r="F161" s="14">
        <f>+F146+F149+F153</f>
        <v>48713000</v>
      </c>
      <c r="G161" s="14">
        <f>+G146+G149+G153</f>
        <v>0</v>
      </c>
      <c r="H161" s="14">
        <f t="shared" si="4"/>
        <v>51213000</v>
      </c>
      <c r="I161" s="14">
        <f>+I146+I149+I153</f>
        <v>49519000</v>
      </c>
      <c r="J161" s="14">
        <f t="shared" si="5"/>
        <v>1694000</v>
      </c>
    </row>
    <row r="162" spans="2:10" ht="14.25">
      <c r="B162" s="25"/>
      <c r="C162" s="24" t="s">
        <v>62</v>
      </c>
      <c r="D162" s="11" t="s">
        <v>164</v>
      </c>
      <c r="E162" s="12">
        <f>+E163+E164+E165+E166</f>
        <v>200741</v>
      </c>
      <c r="F162" s="12">
        <f>+F163+F164+F165+F166</f>
        <v>0</v>
      </c>
      <c r="G162" s="12">
        <f>+G163+G164+G165+G166</f>
        <v>895</v>
      </c>
      <c r="H162" s="12">
        <f t="shared" si="4"/>
        <v>201636</v>
      </c>
      <c r="I162" s="12">
        <f>+I163+I164+I165+I166</f>
        <v>0</v>
      </c>
      <c r="J162" s="12">
        <f t="shared" si="5"/>
        <v>201636</v>
      </c>
    </row>
    <row r="163" spans="2:10" ht="14.25">
      <c r="B163" s="25"/>
      <c r="C163" s="25"/>
      <c r="D163" s="11" t="s">
        <v>165</v>
      </c>
      <c r="E163" s="12">
        <v>196500</v>
      </c>
      <c r="F163" s="12"/>
      <c r="G163" s="12"/>
      <c r="H163" s="12">
        <f t="shared" si="4"/>
        <v>196500</v>
      </c>
      <c r="I163" s="12"/>
      <c r="J163" s="12">
        <f t="shared" si="5"/>
        <v>196500</v>
      </c>
    </row>
    <row r="164" spans="2:10" ht="14.25">
      <c r="B164" s="25"/>
      <c r="C164" s="25"/>
      <c r="D164" s="11" t="s">
        <v>166</v>
      </c>
      <c r="E164" s="12">
        <v>3658</v>
      </c>
      <c r="F164" s="12"/>
      <c r="G164" s="12"/>
      <c r="H164" s="12">
        <f t="shared" si="4"/>
        <v>3658</v>
      </c>
      <c r="I164" s="12"/>
      <c r="J164" s="12">
        <f t="shared" si="5"/>
        <v>3658</v>
      </c>
    </row>
    <row r="165" spans="2:10" ht="14.25">
      <c r="B165" s="25"/>
      <c r="C165" s="25"/>
      <c r="D165" s="11" t="s">
        <v>167</v>
      </c>
      <c r="E165" s="12">
        <v>583</v>
      </c>
      <c r="F165" s="12"/>
      <c r="G165" s="12"/>
      <c r="H165" s="12">
        <f t="shared" si="4"/>
        <v>583</v>
      </c>
      <c r="I165" s="12"/>
      <c r="J165" s="12">
        <f t="shared" si="5"/>
        <v>583</v>
      </c>
    </row>
    <row r="166" spans="2:10" ht="14.25">
      <c r="B166" s="25"/>
      <c r="C166" s="25"/>
      <c r="D166" s="11" t="s">
        <v>168</v>
      </c>
      <c r="E166" s="12"/>
      <c r="F166" s="12"/>
      <c r="G166" s="12">
        <v>895</v>
      </c>
      <c r="H166" s="12">
        <f t="shared" si="4"/>
        <v>895</v>
      </c>
      <c r="I166" s="12"/>
      <c r="J166" s="12">
        <f t="shared" si="5"/>
        <v>895</v>
      </c>
    </row>
    <row r="167" spans="2:10" ht="14.25">
      <c r="B167" s="25"/>
      <c r="C167" s="25"/>
      <c r="D167" s="19" t="s">
        <v>169</v>
      </c>
      <c r="E167" s="20">
        <f>+E168+E169</f>
        <v>0</v>
      </c>
      <c r="F167" s="20">
        <f>+F168+F169</f>
        <v>0</v>
      </c>
      <c r="G167" s="20">
        <f>+G168+G169</f>
        <v>0</v>
      </c>
      <c r="H167" s="20">
        <f t="shared" si="4"/>
        <v>0</v>
      </c>
      <c r="I167" s="20">
        <f>+I168+I169</f>
        <v>0</v>
      </c>
      <c r="J167" s="20">
        <f t="shared" si="5"/>
        <v>0</v>
      </c>
    </row>
    <row r="168" spans="2:10" ht="14.25">
      <c r="B168" s="25"/>
      <c r="C168" s="25"/>
      <c r="D168" s="19" t="s">
        <v>149</v>
      </c>
      <c r="E168" s="20"/>
      <c r="F168" s="20"/>
      <c r="G168" s="20"/>
      <c r="H168" s="20">
        <f t="shared" si="4"/>
        <v>0</v>
      </c>
      <c r="I168" s="20"/>
      <c r="J168" s="20">
        <f t="shared" si="5"/>
        <v>0</v>
      </c>
    </row>
    <row r="169" spans="2:10" ht="14.25">
      <c r="B169" s="25"/>
      <c r="C169" s="25"/>
      <c r="D169" s="19" t="s">
        <v>150</v>
      </c>
      <c r="E169" s="20"/>
      <c r="F169" s="20"/>
      <c r="G169" s="20"/>
      <c r="H169" s="20">
        <f t="shared" si="4"/>
        <v>0</v>
      </c>
      <c r="I169" s="20"/>
      <c r="J169" s="20">
        <f t="shared" si="5"/>
        <v>0</v>
      </c>
    </row>
    <row r="170" spans="2:10" ht="14.25">
      <c r="B170" s="25"/>
      <c r="C170" s="25"/>
      <c r="D170" s="19" t="s">
        <v>170</v>
      </c>
      <c r="E170" s="20">
        <f>+E171+E172+E173</f>
        <v>0</v>
      </c>
      <c r="F170" s="20">
        <f>+F171+F172+F173</f>
        <v>0</v>
      </c>
      <c r="G170" s="20">
        <f>+G171+G172+G173</f>
        <v>0</v>
      </c>
      <c r="H170" s="20">
        <f t="shared" si="4"/>
        <v>0</v>
      </c>
      <c r="I170" s="20">
        <f>+I171+I172+I173</f>
        <v>0</v>
      </c>
      <c r="J170" s="20">
        <f t="shared" si="5"/>
        <v>0</v>
      </c>
    </row>
    <row r="171" spans="2:10" ht="14.25">
      <c r="B171" s="25"/>
      <c r="C171" s="25"/>
      <c r="D171" s="19" t="s">
        <v>152</v>
      </c>
      <c r="E171" s="20"/>
      <c r="F171" s="20"/>
      <c r="G171" s="20"/>
      <c r="H171" s="20">
        <f t="shared" si="4"/>
        <v>0</v>
      </c>
      <c r="I171" s="20"/>
      <c r="J171" s="20">
        <f t="shared" si="5"/>
        <v>0</v>
      </c>
    </row>
    <row r="172" spans="2:10" ht="14.25">
      <c r="B172" s="25"/>
      <c r="C172" s="25"/>
      <c r="D172" s="19" t="s">
        <v>153</v>
      </c>
      <c r="E172" s="20"/>
      <c r="F172" s="20"/>
      <c r="G172" s="20"/>
      <c r="H172" s="20">
        <f t="shared" si="4"/>
        <v>0</v>
      </c>
      <c r="I172" s="20"/>
      <c r="J172" s="20">
        <f t="shared" si="5"/>
        <v>0</v>
      </c>
    </row>
    <row r="173" spans="2:10" ht="14.25">
      <c r="B173" s="25"/>
      <c r="C173" s="25"/>
      <c r="D173" s="19" t="s">
        <v>154</v>
      </c>
      <c r="E173" s="20"/>
      <c r="F173" s="20"/>
      <c r="G173" s="20"/>
      <c r="H173" s="20">
        <f t="shared" si="4"/>
        <v>0</v>
      </c>
      <c r="I173" s="20"/>
      <c r="J173" s="20">
        <f t="shared" si="5"/>
        <v>0</v>
      </c>
    </row>
    <row r="174" spans="2:10" ht="14.25">
      <c r="B174" s="25"/>
      <c r="C174" s="25"/>
      <c r="D174" s="21" t="s">
        <v>171</v>
      </c>
      <c r="E174" s="20">
        <f>+E175+E176+E177+E178+E179+E180+E181</f>
        <v>47019000</v>
      </c>
      <c r="F174" s="20">
        <f>+F175+F176+F177+F178+F179+F180+F181</f>
        <v>2500000</v>
      </c>
      <c r="G174" s="20">
        <f>+G175+G176+G177+G178+G179+G180+G181</f>
        <v>0</v>
      </c>
      <c r="H174" s="20">
        <f t="shared" si="4"/>
        <v>49519000</v>
      </c>
      <c r="I174" s="20">
        <f>+I175+I176+I177+I178+I179+I180+I181</f>
        <v>49519000</v>
      </c>
      <c r="J174" s="20">
        <f t="shared" si="5"/>
        <v>0</v>
      </c>
    </row>
    <row r="175" spans="2:10" ht="14.25">
      <c r="B175" s="25"/>
      <c r="C175" s="25"/>
      <c r="D175" s="21" t="s">
        <v>156</v>
      </c>
      <c r="E175" s="20"/>
      <c r="F175" s="20"/>
      <c r="G175" s="20"/>
      <c r="H175" s="20">
        <f t="shared" si="4"/>
        <v>0</v>
      </c>
      <c r="I175" s="20"/>
      <c r="J175" s="20">
        <f t="shared" si="5"/>
        <v>0</v>
      </c>
    </row>
    <row r="176" spans="2:10" ht="14.25">
      <c r="B176" s="25"/>
      <c r="C176" s="25"/>
      <c r="D176" s="21" t="s">
        <v>157</v>
      </c>
      <c r="E176" s="20"/>
      <c r="F176" s="20"/>
      <c r="G176" s="20"/>
      <c r="H176" s="20">
        <f t="shared" si="4"/>
        <v>0</v>
      </c>
      <c r="I176" s="20"/>
      <c r="J176" s="20">
        <f t="shared" si="5"/>
        <v>0</v>
      </c>
    </row>
    <row r="177" spans="2:10" ht="14.25">
      <c r="B177" s="25"/>
      <c r="C177" s="25"/>
      <c r="D177" s="21" t="s">
        <v>158</v>
      </c>
      <c r="E177" s="20"/>
      <c r="F177" s="20"/>
      <c r="G177" s="20"/>
      <c r="H177" s="20">
        <f t="shared" si="4"/>
        <v>0</v>
      </c>
      <c r="I177" s="20"/>
      <c r="J177" s="20">
        <f t="shared" si="5"/>
        <v>0</v>
      </c>
    </row>
    <row r="178" spans="2:10" ht="14.25">
      <c r="B178" s="25"/>
      <c r="C178" s="25"/>
      <c r="D178" s="21" t="s">
        <v>159</v>
      </c>
      <c r="E178" s="20"/>
      <c r="F178" s="20">
        <v>2500000</v>
      </c>
      <c r="G178" s="20"/>
      <c r="H178" s="20">
        <f t="shared" si="4"/>
        <v>2500000</v>
      </c>
      <c r="I178" s="20">
        <v>2500000</v>
      </c>
      <c r="J178" s="20">
        <f t="shared" si="5"/>
        <v>0</v>
      </c>
    </row>
    <row r="179" spans="2:10" ht="14.25">
      <c r="B179" s="25"/>
      <c r="C179" s="25"/>
      <c r="D179" s="21" t="s">
        <v>160</v>
      </c>
      <c r="E179" s="20"/>
      <c r="F179" s="20"/>
      <c r="G179" s="20"/>
      <c r="H179" s="20">
        <f t="shared" si="4"/>
        <v>0</v>
      </c>
      <c r="I179" s="20"/>
      <c r="J179" s="20">
        <f t="shared" si="5"/>
        <v>0</v>
      </c>
    </row>
    <row r="180" spans="2:10" ht="14.25">
      <c r="B180" s="25"/>
      <c r="C180" s="25"/>
      <c r="D180" s="21" t="s">
        <v>161</v>
      </c>
      <c r="E180" s="20">
        <v>47019000</v>
      </c>
      <c r="F180" s="20"/>
      <c r="G180" s="20"/>
      <c r="H180" s="20">
        <f t="shared" si="4"/>
        <v>47019000</v>
      </c>
      <c r="I180" s="20">
        <v>47019000</v>
      </c>
      <c r="J180" s="20">
        <f t="shared" si="5"/>
        <v>0</v>
      </c>
    </row>
    <row r="181" spans="2:10" ht="14.25">
      <c r="B181" s="25"/>
      <c r="C181" s="25"/>
      <c r="D181" s="21" t="s">
        <v>162</v>
      </c>
      <c r="E181" s="20"/>
      <c r="F181" s="20"/>
      <c r="G181" s="20"/>
      <c r="H181" s="20">
        <f t="shared" si="4"/>
        <v>0</v>
      </c>
      <c r="I181" s="20"/>
      <c r="J181" s="20">
        <f t="shared" si="5"/>
        <v>0</v>
      </c>
    </row>
    <row r="182" spans="2:10" ht="14.25">
      <c r="B182" s="25"/>
      <c r="C182" s="26"/>
      <c r="D182" s="22" t="s">
        <v>172</v>
      </c>
      <c r="E182" s="23">
        <f>+E162+E167+E170+E174</f>
        <v>47219741</v>
      </c>
      <c r="F182" s="23">
        <f>+F162+F167+F170+F174</f>
        <v>2500000</v>
      </c>
      <c r="G182" s="23">
        <f>+G162+G167+G170+G174</f>
        <v>895</v>
      </c>
      <c r="H182" s="23">
        <f t="shared" si="4"/>
        <v>49720636</v>
      </c>
      <c r="I182" s="23">
        <f>+I162+I167+I170+I174</f>
        <v>49519000</v>
      </c>
      <c r="J182" s="23">
        <f t="shared" si="5"/>
        <v>201636</v>
      </c>
    </row>
    <row r="183" spans="2:10" ht="14.25">
      <c r="B183" s="26"/>
      <c r="C183" s="18" t="s">
        <v>173</v>
      </c>
      <c r="D183" s="16"/>
      <c r="E183" s="17">
        <f xml:space="preserve"> +E161 - E182</f>
        <v>-44719741</v>
      </c>
      <c r="F183" s="17">
        <f xml:space="preserve"> +F161 - F182</f>
        <v>46213000</v>
      </c>
      <c r="G183" s="17">
        <f xml:space="preserve"> +G161 - G182</f>
        <v>-895</v>
      </c>
      <c r="H183" s="17">
        <f t="shared" si="4"/>
        <v>1492364</v>
      </c>
      <c r="I183" s="17">
        <f xml:space="preserve"> +I161 - I182</f>
        <v>0</v>
      </c>
      <c r="J183" s="17">
        <f t="shared" si="5"/>
        <v>1492364</v>
      </c>
    </row>
    <row r="184" spans="2:10" ht="14.25">
      <c r="B184" s="18" t="s">
        <v>183</v>
      </c>
      <c r="C184" s="15"/>
      <c r="D184" s="16"/>
      <c r="E184" s="17">
        <f xml:space="preserve"> +E138 +E145 +E183</f>
        <v>2949804</v>
      </c>
      <c r="F184" s="17">
        <f xml:space="preserve"> +F138 +F145 +F183</f>
        <v>3944097</v>
      </c>
      <c r="G184" s="17">
        <f xml:space="preserve"> +G138 +G145 +G183</f>
        <v>1049062</v>
      </c>
      <c r="H184" s="17">
        <f t="shared" si="4"/>
        <v>7942963</v>
      </c>
      <c r="I184" s="17">
        <f xml:space="preserve"> +I138 +I145 +I183</f>
        <v>0</v>
      </c>
      <c r="J184" s="17">
        <f t="shared" si="5"/>
        <v>7942963</v>
      </c>
    </row>
    <row r="185" spans="2:10" ht="14.25">
      <c r="B185" s="18" t="s">
        <v>184</v>
      </c>
      <c r="C185" s="15"/>
      <c r="D185" s="16"/>
      <c r="E185" s="17">
        <v>19891502</v>
      </c>
      <c r="F185" s="17">
        <v>4789017</v>
      </c>
      <c r="G185" s="17">
        <v>3805664</v>
      </c>
      <c r="H185" s="17">
        <f t="shared" si="4"/>
        <v>28486183</v>
      </c>
      <c r="I185" s="17"/>
      <c r="J185" s="17">
        <f t="shared" si="5"/>
        <v>28486183</v>
      </c>
    </row>
    <row r="186" spans="2:10" ht="14.25">
      <c r="B186" s="18" t="s">
        <v>185</v>
      </c>
      <c r="C186" s="15"/>
      <c r="D186" s="16"/>
      <c r="E186" s="17">
        <f xml:space="preserve"> +E184 +E185</f>
        <v>22841306</v>
      </c>
      <c r="F186" s="17">
        <f xml:space="preserve"> +F184 +F185</f>
        <v>8733114</v>
      </c>
      <c r="G186" s="17">
        <f xml:space="preserve"> +G184 +G185</f>
        <v>4854726</v>
      </c>
      <c r="H186" s="17">
        <f t="shared" si="4"/>
        <v>36429146</v>
      </c>
      <c r="I186" s="17">
        <f xml:space="preserve"> +I184 +I185</f>
        <v>0</v>
      </c>
      <c r="J186" s="17">
        <f t="shared" si="5"/>
        <v>36429146</v>
      </c>
    </row>
  </sheetData>
  <mergeCells count="16">
    <mergeCell ref="B2:J2"/>
    <mergeCell ref="B3:J3"/>
    <mergeCell ref="B5:D6"/>
    <mergeCell ref="E5:G5"/>
    <mergeCell ref="H5:H6"/>
    <mergeCell ref="I5:I6"/>
    <mergeCell ref="J5:J6"/>
    <mergeCell ref="B146:B183"/>
    <mergeCell ref="C146:C161"/>
    <mergeCell ref="C162:C182"/>
    <mergeCell ref="B7:B138"/>
    <mergeCell ref="C7:C54"/>
    <mergeCell ref="C55:C137"/>
    <mergeCell ref="B139:B145"/>
    <mergeCell ref="C139:C141"/>
    <mergeCell ref="C142:C144"/>
  </mergeCells>
  <phoneticPr fontId="2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法人本部</vt:lpstr>
      <vt:lpstr>交流センター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m.watanabe</dc:creator>
  <cp:lastModifiedBy>m.watanabe</cp:lastModifiedBy>
  <dcterms:created xsi:type="dcterms:W3CDTF">2017-06-21T00:22:31Z</dcterms:created>
  <dcterms:modified xsi:type="dcterms:W3CDTF">2017-07-31T07:08:30Z</dcterms:modified>
</cp:coreProperties>
</file>