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法人本部" sheetId="1" r:id="rId1"/>
    <sheet name="交流センター" sheetId="2" r:id="rId2"/>
    <sheet name="情報センター" sheetId="3" r:id="rId3"/>
    <sheet name="法人本部_x000a_(公益事業)" sheetId="4" r:id="rId4"/>
  </sheets>
  <calcPr calcId="145621" calcMode="manual"/>
</workbook>
</file>

<file path=xl/calcChain.xml><?xml version="1.0" encoding="utf-8"?>
<calcChain xmlns="http://schemas.openxmlformats.org/spreadsheetml/2006/main">
  <c r="G184" i="4" l="1"/>
  <c r="G181" i="4"/>
  <c r="G178" i="4"/>
  <c r="G177" i="4"/>
  <c r="G176" i="4"/>
  <c r="G175" i="4"/>
  <c r="G174" i="4"/>
  <c r="G173" i="4"/>
  <c r="G172" i="4"/>
  <c r="G171" i="4"/>
  <c r="G170" i="4"/>
  <c r="G169" i="4"/>
  <c r="F168" i="4"/>
  <c r="E168" i="4"/>
  <c r="G168" i="4" s="1"/>
  <c r="G167" i="4"/>
  <c r="G166" i="4"/>
  <c r="F165" i="4"/>
  <c r="E165" i="4"/>
  <c r="G165" i="4" s="1"/>
  <c r="G164" i="4"/>
  <c r="G163" i="4"/>
  <c r="G162" i="4"/>
  <c r="G161" i="4"/>
  <c r="F160" i="4"/>
  <c r="F179" i="4" s="1"/>
  <c r="E160" i="4"/>
  <c r="G160" i="4" s="1"/>
  <c r="G158" i="4"/>
  <c r="G157" i="4"/>
  <c r="G156" i="4"/>
  <c r="G155" i="4"/>
  <c r="G154" i="4"/>
  <c r="G153" i="4"/>
  <c r="G152" i="4"/>
  <c r="G151" i="4"/>
  <c r="G150" i="4"/>
  <c r="G149" i="4"/>
  <c r="F148" i="4"/>
  <c r="E148" i="4"/>
  <c r="G148" i="4" s="1"/>
  <c r="G147" i="4"/>
  <c r="G146" i="4"/>
  <c r="F145" i="4"/>
  <c r="F159" i="4" s="1"/>
  <c r="F180" i="4" s="1"/>
  <c r="E145" i="4"/>
  <c r="E159" i="4" s="1"/>
  <c r="G142" i="4"/>
  <c r="G141" i="4"/>
  <c r="F141" i="4"/>
  <c r="F143" i="4" s="1"/>
  <c r="E141" i="4"/>
  <c r="E143" i="4" s="1"/>
  <c r="G139" i="4"/>
  <c r="F138" i="4"/>
  <c r="G138" i="4" s="1"/>
  <c r="E138" i="4"/>
  <c r="E140" i="4" s="1"/>
  <c r="G135" i="4"/>
  <c r="F134" i="4"/>
  <c r="E134" i="4"/>
  <c r="G134" i="4" s="1"/>
  <c r="G133" i="4"/>
  <c r="G132" i="4"/>
  <c r="F131" i="4"/>
  <c r="E131" i="4"/>
  <c r="G131" i="4" s="1"/>
  <c r="G130" i="4"/>
  <c r="G129" i="4"/>
  <c r="G128" i="4"/>
  <c r="G127" i="4"/>
  <c r="G126" i="4"/>
  <c r="G125" i="4"/>
  <c r="F124" i="4"/>
  <c r="G124" i="4" s="1"/>
  <c r="E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E107" i="4"/>
  <c r="G106" i="4"/>
  <c r="G105" i="4"/>
  <c r="G104" i="4"/>
  <c r="G103" i="4"/>
  <c r="G102" i="4"/>
  <c r="G101" i="4"/>
  <c r="F100" i="4"/>
  <c r="G100" i="4" s="1"/>
  <c r="E100" i="4"/>
  <c r="G99" i="4"/>
  <c r="G98" i="4"/>
  <c r="G97" i="4"/>
  <c r="G96" i="4"/>
  <c r="G95" i="4"/>
  <c r="F94" i="4"/>
  <c r="G94" i="4" s="1"/>
  <c r="E94" i="4"/>
  <c r="G93" i="4"/>
  <c r="F92" i="4"/>
  <c r="F67" i="4" s="1"/>
  <c r="E92" i="4"/>
  <c r="G91" i="4"/>
  <c r="G90" i="4"/>
  <c r="G89" i="4"/>
  <c r="G88" i="4"/>
  <c r="G87" i="4"/>
  <c r="G86" i="4"/>
  <c r="G85" i="4"/>
  <c r="G84" i="4"/>
  <c r="G83" i="4"/>
  <c r="G82" i="4"/>
  <c r="G81" i="4"/>
  <c r="G80" i="4"/>
  <c r="F79" i="4"/>
  <c r="E79" i="4"/>
  <c r="G79" i="4" s="1"/>
  <c r="G78" i="4"/>
  <c r="G77" i="4"/>
  <c r="G76" i="4"/>
  <c r="G75" i="4"/>
  <c r="G74" i="4"/>
  <c r="G73" i="4"/>
  <c r="G72" i="4"/>
  <c r="G71" i="4"/>
  <c r="G70" i="4"/>
  <c r="G69" i="4"/>
  <c r="G68" i="4"/>
  <c r="G66" i="4"/>
  <c r="G65" i="4"/>
  <c r="G64" i="4"/>
  <c r="G63" i="4"/>
  <c r="F62" i="4"/>
  <c r="F54" i="4" s="1"/>
  <c r="E62" i="4"/>
  <c r="G62" i="4" s="1"/>
  <c r="G61" i="4"/>
  <c r="G60" i="4"/>
  <c r="G59" i="4"/>
  <c r="F59" i="4"/>
  <c r="E59" i="4"/>
  <c r="G58" i="4"/>
  <c r="G57" i="4"/>
  <c r="G56" i="4"/>
  <c r="F56" i="4"/>
  <c r="E56" i="4"/>
  <c r="G55" i="4"/>
  <c r="E54" i="4"/>
  <c r="G52" i="4"/>
  <c r="G51" i="4"/>
  <c r="G50" i="4"/>
  <c r="G49" i="4"/>
  <c r="G48" i="4"/>
  <c r="G47" i="4"/>
  <c r="F46" i="4"/>
  <c r="E46" i="4"/>
  <c r="G46" i="4" s="1"/>
  <c r="G45" i="4"/>
  <c r="F45" i="4"/>
  <c r="E45" i="4"/>
  <c r="G44" i="4"/>
  <c r="G43" i="4"/>
  <c r="G42" i="4"/>
  <c r="G41" i="4"/>
  <c r="G40" i="4"/>
  <c r="G39" i="4"/>
  <c r="G38" i="4"/>
  <c r="G37" i="4"/>
  <c r="G36" i="4"/>
  <c r="G35" i="4"/>
  <c r="F35" i="4"/>
  <c r="E35" i="4"/>
  <c r="G34" i="4"/>
  <c r="G33" i="4"/>
  <c r="G32" i="4"/>
  <c r="F32" i="4"/>
  <c r="E32" i="4"/>
  <c r="G31" i="4"/>
  <c r="F31" i="4"/>
  <c r="E31" i="4"/>
  <c r="G30" i="4"/>
  <c r="G29" i="4"/>
  <c r="G28" i="4"/>
  <c r="F28" i="4"/>
  <c r="E28" i="4"/>
  <c r="G27" i="4"/>
  <c r="G26" i="4"/>
  <c r="G25" i="4"/>
  <c r="G24" i="4"/>
  <c r="G23" i="4"/>
  <c r="G22" i="4"/>
  <c r="F21" i="4"/>
  <c r="E21" i="4"/>
  <c r="G21" i="4" s="1"/>
  <c r="F20" i="4"/>
  <c r="G19" i="4"/>
  <c r="G18" i="4"/>
  <c r="G17" i="4"/>
  <c r="G16" i="4"/>
  <c r="G15" i="4"/>
  <c r="G14" i="4"/>
  <c r="G13" i="4"/>
  <c r="G12" i="4"/>
  <c r="G11" i="4"/>
  <c r="F10" i="4"/>
  <c r="G10" i="4" s="1"/>
  <c r="E10" i="4"/>
  <c r="G9" i="4"/>
  <c r="G8" i="4"/>
  <c r="G7" i="4"/>
  <c r="F6" i="4"/>
  <c r="F53" i="4" s="1"/>
  <c r="E6" i="4"/>
  <c r="G184" i="3"/>
  <c r="G181" i="3"/>
  <c r="G178" i="3"/>
  <c r="G177" i="3"/>
  <c r="G176" i="3"/>
  <c r="G175" i="3"/>
  <c r="G174" i="3"/>
  <c r="G173" i="3"/>
  <c r="G172" i="3"/>
  <c r="G171" i="3"/>
  <c r="G170" i="3"/>
  <c r="G169" i="3"/>
  <c r="F168" i="3"/>
  <c r="E168" i="3"/>
  <c r="G168" i="3" s="1"/>
  <c r="G167" i="3"/>
  <c r="G166" i="3"/>
  <c r="F165" i="3"/>
  <c r="E165" i="3"/>
  <c r="G165" i="3" s="1"/>
  <c r="G164" i="3"/>
  <c r="G163" i="3"/>
  <c r="G162" i="3"/>
  <c r="G161" i="3"/>
  <c r="F160" i="3"/>
  <c r="F179" i="3" s="1"/>
  <c r="E160" i="3"/>
  <c r="G160" i="3" s="1"/>
  <c r="G158" i="3"/>
  <c r="G157" i="3"/>
  <c r="G156" i="3"/>
  <c r="G155" i="3"/>
  <c r="G154" i="3"/>
  <c r="G153" i="3"/>
  <c r="G152" i="3"/>
  <c r="G151" i="3"/>
  <c r="G150" i="3"/>
  <c r="G149" i="3"/>
  <c r="F148" i="3"/>
  <c r="E148" i="3"/>
  <c r="G148" i="3" s="1"/>
  <c r="G147" i="3"/>
  <c r="G146" i="3"/>
  <c r="F145" i="3"/>
  <c r="F159" i="3" s="1"/>
  <c r="F180" i="3" s="1"/>
  <c r="E145" i="3"/>
  <c r="E159" i="3" s="1"/>
  <c r="G142" i="3"/>
  <c r="G141" i="3"/>
  <c r="F141" i="3"/>
  <c r="F143" i="3" s="1"/>
  <c r="E141" i="3"/>
  <c r="E143" i="3" s="1"/>
  <c r="G139" i="3"/>
  <c r="G138" i="3"/>
  <c r="F138" i="3"/>
  <c r="F140" i="3" s="1"/>
  <c r="F144" i="3" s="1"/>
  <c r="E138" i="3"/>
  <c r="E140" i="3" s="1"/>
  <c r="G135" i="3"/>
  <c r="F134" i="3"/>
  <c r="E134" i="3"/>
  <c r="G134" i="3" s="1"/>
  <c r="G133" i="3"/>
  <c r="G132" i="3"/>
  <c r="F131" i="3"/>
  <c r="E131" i="3"/>
  <c r="G131" i="3" s="1"/>
  <c r="G130" i="3"/>
  <c r="G129" i="3"/>
  <c r="G128" i="3"/>
  <c r="G127" i="3"/>
  <c r="G126" i="3"/>
  <c r="G125" i="3"/>
  <c r="G124" i="3"/>
  <c r="F124" i="3"/>
  <c r="E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F107" i="3"/>
  <c r="E107" i="3"/>
  <c r="G107" i="3" s="1"/>
  <c r="G106" i="3"/>
  <c r="G105" i="3"/>
  <c r="G104" i="3"/>
  <c r="G103" i="3"/>
  <c r="G102" i="3"/>
  <c r="G101" i="3"/>
  <c r="G100" i="3"/>
  <c r="F100" i="3"/>
  <c r="E100" i="3"/>
  <c r="G99" i="3"/>
  <c r="G98" i="3"/>
  <c r="G97" i="3"/>
  <c r="G96" i="3"/>
  <c r="G95" i="3"/>
  <c r="G94" i="3"/>
  <c r="F94" i="3"/>
  <c r="E94" i="3"/>
  <c r="G93" i="3"/>
  <c r="G92" i="3"/>
  <c r="F92" i="3"/>
  <c r="E92" i="3"/>
  <c r="G91" i="3"/>
  <c r="G90" i="3"/>
  <c r="G89" i="3"/>
  <c r="G88" i="3"/>
  <c r="G87" i="3"/>
  <c r="G86" i="3"/>
  <c r="G85" i="3"/>
  <c r="G84" i="3"/>
  <c r="G83" i="3"/>
  <c r="G82" i="3"/>
  <c r="G81" i="3"/>
  <c r="G80" i="3"/>
  <c r="F79" i="3"/>
  <c r="F67" i="3" s="1"/>
  <c r="E79" i="3"/>
  <c r="G79" i="3" s="1"/>
  <c r="G78" i="3"/>
  <c r="G77" i="3"/>
  <c r="G76" i="3"/>
  <c r="G75" i="3"/>
  <c r="G74" i="3"/>
  <c r="G73" i="3"/>
  <c r="G72" i="3"/>
  <c r="G71" i="3"/>
  <c r="G70" i="3"/>
  <c r="G69" i="3"/>
  <c r="G68" i="3"/>
  <c r="G66" i="3"/>
  <c r="G65" i="3"/>
  <c r="G64" i="3"/>
  <c r="G63" i="3"/>
  <c r="G62" i="3"/>
  <c r="F62" i="3"/>
  <c r="F54" i="3" s="1"/>
  <c r="F136" i="3" s="1"/>
  <c r="E62" i="3"/>
  <c r="G61" i="3"/>
  <c r="G60" i="3"/>
  <c r="G59" i="3"/>
  <c r="F59" i="3"/>
  <c r="E59" i="3"/>
  <c r="G58" i="3"/>
  <c r="G57" i="3"/>
  <c r="F56" i="3"/>
  <c r="E56" i="3"/>
  <c r="G56" i="3" s="1"/>
  <c r="G55" i="3"/>
  <c r="E54" i="3"/>
  <c r="G52" i="3"/>
  <c r="G51" i="3"/>
  <c r="G50" i="3"/>
  <c r="G49" i="3"/>
  <c r="G48" i="3"/>
  <c r="G47" i="3"/>
  <c r="F46" i="3"/>
  <c r="E46" i="3"/>
  <c r="G46" i="3" s="1"/>
  <c r="F45" i="3"/>
  <c r="G44" i="3"/>
  <c r="G43" i="3"/>
  <c r="G42" i="3"/>
  <c r="G41" i="3"/>
  <c r="G40" i="3"/>
  <c r="G39" i="3"/>
  <c r="G38" i="3"/>
  <c r="G37" i="3"/>
  <c r="G36" i="3"/>
  <c r="G35" i="3"/>
  <c r="F35" i="3"/>
  <c r="E35" i="3"/>
  <c r="G34" i="3"/>
  <c r="G33" i="3"/>
  <c r="F32" i="3"/>
  <c r="E32" i="3"/>
  <c r="G32" i="3" s="1"/>
  <c r="F31" i="3"/>
  <c r="G30" i="3"/>
  <c r="G29" i="3"/>
  <c r="F28" i="3"/>
  <c r="E28" i="3"/>
  <c r="G28" i="3" s="1"/>
  <c r="G27" i="3"/>
  <c r="G26" i="3"/>
  <c r="G25" i="3"/>
  <c r="G24" i="3"/>
  <c r="G23" i="3"/>
  <c r="G22" i="3"/>
  <c r="F21" i="3"/>
  <c r="F20" i="3" s="1"/>
  <c r="E21" i="3"/>
  <c r="G21" i="3" s="1"/>
  <c r="E20" i="3"/>
  <c r="G19" i="3"/>
  <c r="G18" i="3"/>
  <c r="G17" i="3"/>
  <c r="G16" i="3"/>
  <c r="G15" i="3"/>
  <c r="G14" i="3"/>
  <c r="G13" i="3"/>
  <c r="G12" i="3"/>
  <c r="G11" i="3"/>
  <c r="F10" i="3"/>
  <c r="E10" i="3"/>
  <c r="G10" i="3" s="1"/>
  <c r="G9" i="3"/>
  <c r="G8" i="3"/>
  <c r="G7" i="3"/>
  <c r="F6" i="3"/>
  <c r="G184" i="2"/>
  <c r="G181" i="2"/>
  <c r="E179" i="2"/>
  <c r="G178" i="2"/>
  <c r="G177" i="2"/>
  <c r="G176" i="2"/>
  <c r="G175" i="2"/>
  <c r="G174" i="2"/>
  <c r="G173" i="2"/>
  <c r="G172" i="2"/>
  <c r="G171" i="2"/>
  <c r="G170" i="2"/>
  <c r="G169" i="2"/>
  <c r="F168" i="2"/>
  <c r="E168" i="2"/>
  <c r="G167" i="2"/>
  <c r="G166" i="2"/>
  <c r="G165" i="2"/>
  <c r="F165" i="2"/>
  <c r="E165" i="2"/>
  <c r="G164" i="2"/>
  <c r="G163" i="2"/>
  <c r="G162" i="2"/>
  <c r="G161" i="2"/>
  <c r="F160" i="2"/>
  <c r="F179" i="2" s="1"/>
  <c r="E160" i="2"/>
  <c r="E159" i="2"/>
  <c r="G158" i="2"/>
  <c r="G157" i="2"/>
  <c r="G156" i="2"/>
  <c r="G155" i="2"/>
  <c r="G154" i="2"/>
  <c r="G153" i="2"/>
  <c r="G152" i="2"/>
  <c r="G151" i="2"/>
  <c r="G150" i="2"/>
  <c r="G149" i="2"/>
  <c r="F148" i="2"/>
  <c r="E148" i="2"/>
  <c r="G147" i="2"/>
  <c r="G146" i="2"/>
  <c r="G145" i="2"/>
  <c r="F145" i="2"/>
  <c r="E145" i="2"/>
  <c r="F144" i="2"/>
  <c r="G142" i="2"/>
  <c r="F141" i="2"/>
  <c r="F143" i="2" s="1"/>
  <c r="E141" i="2"/>
  <c r="G141" i="2" s="1"/>
  <c r="G139" i="2"/>
  <c r="G138" i="2"/>
  <c r="F138" i="2"/>
  <c r="F140" i="2" s="1"/>
  <c r="E138" i="2"/>
  <c r="E140" i="2" s="1"/>
  <c r="G135" i="2"/>
  <c r="F134" i="2"/>
  <c r="E134" i="2"/>
  <c r="G133" i="2"/>
  <c r="G132" i="2"/>
  <c r="G131" i="2"/>
  <c r="F131" i="2"/>
  <c r="E131" i="2"/>
  <c r="G130" i="2"/>
  <c r="G129" i="2"/>
  <c r="G128" i="2"/>
  <c r="G127" i="2"/>
  <c r="G126" i="2"/>
  <c r="G125" i="2"/>
  <c r="G124" i="2"/>
  <c r="F124" i="2"/>
  <c r="E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F107" i="2"/>
  <c r="E107" i="2"/>
  <c r="G106" i="2"/>
  <c r="G105" i="2"/>
  <c r="G104" i="2"/>
  <c r="G103" i="2"/>
  <c r="G102" i="2"/>
  <c r="G101" i="2"/>
  <c r="G100" i="2"/>
  <c r="F100" i="2"/>
  <c r="E100" i="2"/>
  <c r="G99" i="2"/>
  <c r="G98" i="2"/>
  <c r="G97" i="2"/>
  <c r="G96" i="2"/>
  <c r="G95" i="2"/>
  <c r="G94" i="2"/>
  <c r="F94" i="2"/>
  <c r="E94" i="2"/>
  <c r="G93" i="2"/>
  <c r="G92" i="2"/>
  <c r="F92" i="2"/>
  <c r="E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F79" i="2"/>
  <c r="F67" i="2" s="1"/>
  <c r="E79" i="2"/>
  <c r="G78" i="2"/>
  <c r="G77" i="2"/>
  <c r="G76" i="2"/>
  <c r="G75" i="2"/>
  <c r="G74" i="2"/>
  <c r="G73" i="2"/>
  <c r="G72" i="2"/>
  <c r="G71" i="2"/>
  <c r="G70" i="2"/>
  <c r="G69" i="2"/>
  <c r="G68" i="2"/>
  <c r="E67" i="2"/>
  <c r="G66" i="2"/>
  <c r="G65" i="2"/>
  <c r="G64" i="2"/>
  <c r="G63" i="2"/>
  <c r="G62" i="2"/>
  <c r="F62" i="2"/>
  <c r="E62" i="2"/>
  <c r="G61" i="2"/>
  <c r="G60" i="2"/>
  <c r="F59" i="2"/>
  <c r="E59" i="2"/>
  <c r="G58" i="2"/>
  <c r="G57" i="2"/>
  <c r="F56" i="2"/>
  <c r="F54" i="2" s="1"/>
  <c r="F136" i="2" s="1"/>
  <c r="E56" i="2"/>
  <c r="G55" i="2"/>
  <c r="G52" i="2"/>
  <c r="G51" i="2"/>
  <c r="G50" i="2"/>
  <c r="G49" i="2"/>
  <c r="G48" i="2"/>
  <c r="G47" i="2"/>
  <c r="F46" i="2"/>
  <c r="F45" i="2" s="1"/>
  <c r="E46" i="2"/>
  <c r="G46" i="2" s="1"/>
  <c r="E45" i="2"/>
  <c r="G45" i="2" s="1"/>
  <c r="G44" i="2"/>
  <c r="G43" i="2"/>
  <c r="G42" i="2"/>
  <c r="G41" i="2"/>
  <c r="G40" i="2"/>
  <c r="G39" i="2"/>
  <c r="G38" i="2"/>
  <c r="G37" i="2"/>
  <c r="G36" i="2"/>
  <c r="F35" i="2"/>
  <c r="E35" i="2"/>
  <c r="G35" i="2" s="1"/>
  <c r="G34" i="2"/>
  <c r="G33" i="2"/>
  <c r="F32" i="2"/>
  <c r="F31" i="2" s="1"/>
  <c r="E32" i="2"/>
  <c r="G32" i="2" s="1"/>
  <c r="G30" i="2"/>
  <c r="G29" i="2"/>
  <c r="F28" i="2"/>
  <c r="E28" i="2"/>
  <c r="G27" i="2"/>
  <c r="G26" i="2"/>
  <c r="G25" i="2"/>
  <c r="G24" i="2"/>
  <c r="G23" i="2"/>
  <c r="G22" i="2"/>
  <c r="G21" i="2"/>
  <c r="F21" i="2"/>
  <c r="E21" i="2"/>
  <c r="F20" i="2"/>
  <c r="E20" i="2"/>
  <c r="G20" i="2" s="1"/>
  <c r="G19" i="2"/>
  <c r="G18" i="2"/>
  <c r="G17" i="2"/>
  <c r="G16" i="2"/>
  <c r="G15" i="2"/>
  <c r="G14" i="2"/>
  <c r="G13" i="2"/>
  <c r="G12" i="2"/>
  <c r="G11" i="2"/>
  <c r="F10" i="2"/>
  <c r="F6" i="2" s="1"/>
  <c r="E10" i="2"/>
  <c r="G9" i="2"/>
  <c r="G8" i="2"/>
  <c r="G7" i="2"/>
  <c r="G184" i="1"/>
  <c r="G181" i="1"/>
  <c r="F179" i="1"/>
  <c r="E179" i="1"/>
  <c r="G178" i="1"/>
  <c r="G177" i="1"/>
  <c r="G176" i="1"/>
  <c r="G175" i="1"/>
  <c r="G174" i="1"/>
  <c r="G173" i="1"/>
  <c r="G172" i="1"/>
  <c r="G171" i="1"/>
  <c r="G170" i="1"/>
  <c r="G169" i="1"/>
  <c r="G168" i="1"/>
  <c r="F168" i="1"/>
  <c r="E168" i="1"/>
  <c r="G167" i="1"/>
  <c r="G166" i="1"/>
  <c r="G165" i="1"/>
  <c r="F165" i="1"/>
  <c r="E165" i="1"/>
  <c r="G164" i="1"/>
  <c r="G163" i="1"/>
  <c r="G162" i="1"/>
  <c r="G161" i="1"/>
  <c r="G160" i="1"/>
  <c r="F160" i="1"/>
  <c r="E160" i="1"/>
  <c r="F159" i="1"/>
  <c r="E159" i="1"/>
  <c r="E180" i="1" s="1"/>
  <c r="G158" i="1"/>
  <c r="G157" i="1"/>
  <c r="G156" i="1"/>
  <c r="G155" i="1"/>
  <c r="G154" i="1"/>
  <c r="G153" i="1"/>
  <c r="G152" i="1"/>
  <c r="G151" i="1"/>
  <c r="G150" i="1"/>
  <c r="G149" i="1"/>
  <c r="G148" i="1"/>
  <c r="F148" i="1"/>
  <c r="E148" i="1"/>
  <c r="G147" i="1"/>
  <c r="G146" i="1"/>
  <c r="G145" i="1"/>
  <c r="F145" i="1"/>
  <c r="E145" i="1"/>
  <c r="F143" i="1"/>
  <c r="G142" i="1"/>
  <c r="F141" i="1"/>
  <c r="E141" i="1"/>
  <c r="E143" i="1" s="1"/>
  <c r="E140" i="1"/>
  <c r="G139" i="1"/>
  <c r="F138" i="1"/>
  <c r="F140" i="1" s="1"/>
  <c r="E138" i="1"/>
  <c r="G138" i="1" s="1"/>
  <c r="G135" i="1"/>
  <c r="G134" i="1"/>
  <c r="F134" i="1"/>
  <c r="E134" i="1"/>
  <c r="G133" i="1"/>
  <c r="G132" i="1"/>
  <c r="G131" i="1"/>
  <c r="F131" i="1"/>
  <c r="E131" i="1"/>
  <c r="G130" i="1"/>
  <c r="G129" i="1"/>
  <c r="G128" i="1"/>
  <c r="G127" i="1"/>
  <c r="G126" i="1"/>
  <c r="G125" i="1"/>
  <c r="F124" i="1"/>
  <c r="E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F107" i="1"/>
  <c r="G106" i="1"/>
  <c r="G105" i="1"/>
  <c r="G104" i="1"/>
  <c r="G103" i="1"/>
  <c r="G102" i="1"/>
  <c r="G101" i="1"/>
  <c r="F100" i="1"/>
  <c r="E100" i="1"/>
  <c r="G100" i="1" s="1"/>
  <c r="G99" i="1"/>
  <c r="G98" i="1"/>
  <c r="G97" i="1"/>
  <c r="G96" i="1"/>
  <c r="G95" i="1"/>
  <c r="F94" i="1"/>
  <c r="E94" i="1"/>
  <c r="G94" i="1" s="1"/>
  <c r="G93" i="1"/>
  <c r="F92" i="1"/>
  <c r="E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F79" i="1"/>
  <c r="E79" i="1"/>
  <c r="G78" i="1"/>
  <c r="G77" i="1"/>
  <c r="G76" i="1"/>
  <c r="G75" i="1"/>
  <c r="G74" i="1"/>
  <c r="G73" i="1"/>
  <c r="G72" i="1"/>
  <c r="G71" i="1"/>
  <c r="G70" i="1"/>
  <c r="G69" i="1"/>
  <c r="G68" i="1"/>
  <c r="F67" i="1"/>
  <c r="G66" i="1"/>
  <c r="G65" i="1"/>
  <c r="G64" i="1"/>
  <c r="G63" i="1"/>
  <c r="F62" i="1"/>
  <c r="E62" i="1"/>
  <c r="G62" i="1" s="1"/>
  <c r="G61" i="1"/>
  <c r="G60" i="1"/>
  <c r="F59" i="1"/>
  <c r="F54" i="1" s="1"/>
  <c r="F136" i="1" s="1"/>
  <c r="E59" i="1"/>
  <c r="E54" i="1" s="1"/>
  <c r="G58" i="1"/>
  <c r="G57" i="1"/>
  <c r="G56" i="1"/>
  <c r="F56" i="1"/>
  <c r="E56" i="1"/>
  <c r="G55" i="1"/>
  <c r="G52" i="1"/>
  <c r="G51" i="1"/>
  <c r="G50" i="1"/>
  <c r="G49" i="1"/>
  <c r="G48" i="1"/>
  <c r="G47" i="1"/>
  <c r="G46" i="1"/>
  <c r="F46" i="1"/>
  <c r="E46" i="1"/>
  <c r="F45" i="1"/>
  <c r="E45" i="1"/>
  <c r="G45" i="1" s="1"/>
  <c r="G44" i="1"/>
  <c r="G43" i="1"/>
  <c r="G42" i="1"/>
  <c r="G41" i="1"/>
  <c r="G40" i="1"/>
  <c r="G39" i="1"/>
  <c r="G38" i="1"/>
  <c r="G37" i="1"/>
  <c r="G36" i="1"/>
  <c r="F35" i="1"/>
  <c r="E35" i="1"/>
  <c r="G34" i="1"/>
  <c r="G33" i="1"/>
  <c r="G32" i="1"/>
  <c r="F32" i="1"/>
  <c r="E32" i="1"/>
  <c r="F31" i="1"/>
  <c r="F53" i="1" s="1"/>
  <c r="F137" i="1" s="1"/>
  <c r="E31" i="1"/>
  <c r="G30" i="1"/>
  <c r="G29" i="1"/>
  <c r="G28" i="1"/>
  <c r="F28" i="1"/>
  <c r="E28" i="1"/>
  <c r="G27" i="1"/>
  <c r="G26" i="1"/>
  <c r="G25" i="1"/>
  <c r="G24" i="1"/>
  <c r="G23" i="1"/>
  <c r="G22" i="1"/>
  <c r="G21" i="1"/>
  <c r="F21" i="1"/>
  <c r="E21" i="1"/>
  <c r="G20" i="1"/>
  <c r="F20" i="1"/>
  <c r="E20" i="1"/>
  <c r="G19" i="1"/>
  <c r="G18" i="1"/>
  <c r="G17" i="1"/>
  <c r="G16" i="1"/>
  <c r="G15" i="1"/>
  <c r="G14" i="1"/>
  <c r="G13" i="1"/>
  <c r="G12" i="1"/>
  <c r="G11" i="1"/>
  <c r="G10" i="1"/>
  <c r="F10" i="1"/>
  <c r="F6" i="1" s="1"/>
  <c r="E10" i="1"/>
  <c r="G9" i="1"/>
  <c r="G8" i="1"/>
  <c r="G7" i="1"/>
  <c r="E6" i="1"/>
  <c r="G54" i="1" l="1"/>
  <c r="G124" i="1"/>
  <c r="E107" i="1"/>
  <c r="G107" i="1" s="1"/>
  <c r="G179" i="1"/>
  <c r="G28" i="2"/>
  <c r="E31" i="2"/>
  <c r="G31" i="2" s="1"/>
  <c r="G56" i="2"/>
  <c r="E54" i="2"/>
  <c r="G59" i="2"/>
  <c r="G134" i="2"/>
  <c r="E143" i="2"/>
  <c r="G143" i="2" s="1"/>
  <c r="G160" i="2"/>
  <c r="G54" i="4"/>
  <c r="G143" i="4"/>
  <c r="G159" i="4"/>
  <c r="G54" i="3"/>
  <c r="G107" i="4"/>
  <c r="E144" i="4"/>
  <c r="E53" i="1"/>
  <c r="G6" i="1"/>
  <c r="G35" i="1"/>
  <c r="G143" i="1"/>
  <c r="F180" i="1"/>
  <c r="G180" i="1" s="1"/>
  <c r="G10" i="2"/>
  <c r="G20" i="3"/>
  <c r="E67" i="1"/>
  <c r="G67" i="1" s="1"/>
  <c r="G92" i="1"/>
  <c r="E144" i="1"/>
  <c r="G144" i="1" s="1"/>
  <c r="G140" i="1"/>
  <c r="E144" i="2"/>
  <c r="G144" i="2" s="1"/>
  <c r="G140" i="2"/>
  <c r="G31" i="1"/>
  <c r="F144" i="1"/>
  <c r="F183" i="1" s="1"/>
  <c r="F185" i="1" s="1"/>
  <c r="F53" i="2"/>
  <c r="F137" i="2" s="1"/>
  <c r="G67" i="2"/>
  <c r="F159" i="2"/>
  <c r="F180" i="2" s="1"/>
  <c r="G148" i="2"/>
  <c r="E180" i="2"/>
  <c r="G168" i="2"/>
  <c r="G179" i="2"/>
  <c r="F53" i="3"/>
  <c r="F137" i="3" s="1"/>
  <c r="F183" i="3" s="1"/>
  <c r="F185" i="3" s="1"/>
  <c r="G140" i="3"/>
  <c r="E144" i="3"/>
  <c r="G144" i="3" s="1"/>
  <c r="G143" i="3"/>
  <c r="G159" i="3"/>
  <c r="E53" i="4"/>
  <c r="F140" i="4"/>
  <c r="F144" i="4" s="1"/>
  <c r="G59" i="1"/>
  <c r="G141" i="1"/>
  <c r="G159" i="1"/>
  <c r="E6" i="2"/>
  <c r="E31" i="3"/>
  <c r="G31" i="3" s="1"/>
  <c r="E45" i="3"/>
  <c r="G45" i="3" s="1"/>
  <c r="E67" i="3"/>
  <c r="G67" i="3" s="1"/>
  <c r="G145" i="3"/>
  <c r="E179" i="3"/>
  <c r="G179" i="3" s="1"/>
  <c r="G6" i="4"/>
  <c r="E20" i="4"/>
  <c r="G20" i="4" s="1"/>
  <c r="G92" i="4"/>
  <c r="F107" i="4"/>
  <c r="F136" i="4" s="1"/>
  <c r="F137" i="4" s="1"/>
  <c r="F183" i="4" s="1"/>
  <c r="F185" i="4" s="1"/>
  <c r="E136" i="4"/>
  <c r="E6" i="3"/>
  <c r="E67" i="4"/>
  <c r="G67" i="4" s="1"/>
  <c r="G145" i="4"/>
  <c r="E179" i="4"/>
  <c r="G179" i="4" s="1"/>
  <c r="E180" i="4" l="1"/>
  <c r="G180" i="4" s="1"/>
  <c r="G6" i="3"/>
  <c r="E53" i="3"/>
  <c r="E136" i="3"/>
  <c r="G136" i="3" s="1"/>
  <c r="G144" i="4"/>
  <c r="E136" i="1"/>
  <c r="G136" i="1" s="1"/>
  <c r="E136" i="2"/>
  <c r="G136" i="2" s="1"/>
  <c r="G54" i="2"/>
  <c r="E180" i="3"/>
  <c r="G180" i="3" s="1"/>
  <c r="G159" i="2"/>
  <c r="E137" i="1"/>
  <c r="G53" i="1"/>
  <c r="G136" i="4"/>
  <c r="E137" i="4"/>
  <c r="G53" i="4"/>
  <c r="G6" i="2"/>
  <c r="E53" i="2"/>
  <c r="G180" i="2"/>
  <c r="F183" i="2"/>
  <c r="F185" i="2" s="1"/>
  <c r="G140" i="4"/>
  <c r="G137" i="1" l="1"/>
  <c r="E183" i="1"/>
  <c r="G137" i="4"/>
  <c r="E183" i="4"/>
  <c r="E137" i="3"/>
  <c r="G53" i="3"/>
  <c r="E137" i="2"/>
  <c r="G53" i="2"/>
  <c r="G183" i="4" l="1"/>
  <c r="E185" i="4"/>
  <c r="G185" i="4" s="1"/>
  <c r="E185" i="1"/>
  <c r="G185" i="1" s="1"/>
  <c r="G183" i="1"/>
  <c r="E183" i="2"/>
  <c r="G137" i="2"/>
  <c r="G137" i="3"/>
  <c r="E183" i="3"/>
  <c r="E185" i="3" l="1"/>
  <c r="G185" i="3" s="1"/>
  <c r="G183" i="3"/>
  <c r="E185" i="2"/>
  <c r="G185" i="2" s="1"/>
  <c r="G183" i="2"/>
</calcChain>
</file>

<file path=xl/sharedStrings.xml><?xml version="1.0" encoding="utf-8"?>
<sst xmlns="http://schemas.openxmlformats.org/spreadsheetml/2006/main" count="788" uniqueCount="178">
  <si>
    <t>第一号第四様式（第十七条第四項関係）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</si>
  <si>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法人本部  資金収支計算書</t>
    <phoneticPr fontId="4"/>
  </si>
  <si>
    <t>（自）平成28年4月1日  （至）平成29年3月31日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</si>
  <si>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</si>
  <si>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</si>
  <si>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</si>
  <si>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</si>
  <si>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</si>
  <si>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</si>
  <si>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</si>
  <si>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</si>
  <si>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県受託事業収入</t>
  </si>
  <si>
    <t>　交流センター事業収入</t>
  </si>
  <si>
    <t>　情報センター事業収入</t>
  </si>
  <si>
    <t>　盲ろう者向け通訳･介助員派遣事業収入</t>
  </si>
  <si>
    <t>　地域生活支援事業収入</t>
  </si>
  <si>
    <t>　　障害者社会参加推進センター運営事業</t>
  </si>
  <si>
    <t>　　障害者110番運営事業</t>
  </si>
  <si>
    <t>　　障害者相談員研修事業</t>
  </si>
  <si>
    <t>　　障害者芸術文化祭開催事業</t>
  </si>
  <si>
    <t>　　盲ろう者向け通訳･介助員研修事業</t>
  </si>
  <si>
    <t>　　盲ろう者生活訓練事業</t>
  </si>
  <si>
    <t>　　音声機能障害者発声訓練･指導者養成事業</t>
  </si>
  <si>
    <t>　　オストメイト社会適応訓練事業</t>
  </si>
  <si>
    <t>　　盲ろう者向け通訳･介助員講師養成事業</t>
  </si>
  <si>
    <t>その他の事業収入</t>
  </si>
  <si>
    <t>　補助金事業収入</t>
  </si>
  <si>
    <t>　　新潟県障害福祉団体補助金</t>
  </si>
  <si>
    <t>　　共同募金配当金</t>
  </si>
  <si>
    <t>　物品販売事業収入</t>
  </si>
  <si>
    <t>　肢体不自由児活動支援事業助成金</t>
  </si>
  <si>
    <t>　事業参加費</t>
  </si>
  <si>
    <t>　その他の事業収入</t>
  </si>
  <si>
    <t>会費収入</t>
  </si>
  <si>
    <t>　一般会員</t>
  </si>
  <si>
    <t>　賛助会員</t>
  </si>
  <si>
    <t>負担金収入</t>
  </si>
  <si>
    <t>　一体管理負担金収入</t>
  </si>
  <si>
    <t>　　指定管理法人</t>
  </si>
  <si>
    <t>　　光熱水費</t>
  </si>
  <si>
    <t>　管理事務負担金収入</t>
  </si>
  <si>
    <t>　　施設管理</t>
  </si>
  <si>
    <t>　　交流センター事業</t>
  </si>
  <si>
    <t>　　情報センター事業</t>
  </si>
  <si>
    <t>　　盲ろう者向け通訳･介助員派遣事業</t>
  </si>
  <si>
    <t>　　地域生活支援事業</t>
  </si>
  <si>
    <t>　　公益自主事業</t>
  </si>
  <si>
    <t>　その他の負担金収入</t>
  </si>
  <si>
    <t>経常経費寄附金収入</t>
  </si>
  <si>
    <t>受取利息配当金収入</t>
  </si>
  <si>
    <t>その他の収入</t>
  </si>
  <si>
    <t>　手数料収入</t>
  </si>
  <si>
    <t>　　自販機手数料収入</t>
  </si>
  <si>
    <t>　　収益事業所販売手数料収入</t>
  </si>
  <si>
    <t>　　その他の販売手数料収入</t>
  </si>
  <si>
    <t>　受入研修費収入</t>
  </si>
  <si>
    <t>　雑収入</t>
  </si>
  <si>
    <t>　一体管理事業負担金返戻収入</t>
  </si>
  <si>
    <t>事業活動収入計（１）</t>
  </si>
  <si>
    <t>支出</t>
  </si>
  <si>
    <t>人件費支出</t>
  </si>
  <si>
    <t>　役員報酬支出</t>
  </si>
  <si>
    <t>　職員給料支出</t>
  </si>
  <si>
    <t>　　正規職員給料</t>
  </si>
  <si>
    <t>　　契約職員給料</t>
  </si>
  <si>
    <t>　職員賞与支出</t>
  </si>
  <si>
    <t>　　正規職員賞与</t>
  </si>
  <si>
    <t>　　契約職員賞与</t>
  </si>
  <si>
    <t>　非常勤職員給与支出</t>
  </si>
  <si>
    <t>　　非常勤職員給与</t>
  </si>
  <si>
    <t>　　パート･アルバイト給与</t>
  </si>
  <si>
    <t>　退職給付支出</t>
  </si>
  <si>
    <t>　法定福利費支出</t>
  </si>
  <si>
    <t>事業費支出</t>
  </si>
  <si>
    <t>　保健衛生費支出</t>
  </si>
  <si>
    <t>　被服費支出</t>
  </si>
  <si>
    <t>　教養娯楽費支出</t>
  </si>
  <si>
    <t>　諸謝金支出</t>
  </si>
  <si>
    <t>　水道光熱費支出</t>
  </si>
  <si>
    <t>　燃料費支出</t>
  </si>
  <si>
    <t>　消耗器具備品費支出</t>
  </si>
  <si>
    <t>　保険料支出</t>
  </si>
  <si>
    <t>　賃借料支出</t>
  </si>
  <si>
    <t>　車輌費支出</t>
  </si>
  <si>
    <t>　通信運搬費支出</t>
  </si>
  <si>
    <t>　広報費支出</t>
  </si>
  <si>
    <t>　　機関誌発行費</t>
  </si>
  <si>
    <t>　　その他の広報費</t>
  </si>
  <si>
    <t>　障害者社会参加推進センター運営事業費支出</t>
  </si>
  <si>
    <t>　障害者110番運営事業費支出</t>
  </si>
  <si>
    <t>　障害者相談員研修事業費支出</t>
  </si>
  <si>
    <t>　障害者芸術文化祭開催事業費支出</t>
  </si>
  <si>
    <t>　盲ろう者向け通訳･介助員研修事業費支出</t>
  </si>
  <si>
    <t>　盲ろう者生活訓練事業費支出</t>
  </si>
  <si>
    <t>　音声機能障害者発声訓練･指導者養成事業費支出</t>
  </si>
  <si>
    <t>　オストメイト社会適応訓練事業費支出</t>
  </si>
  <si>
    <t>　地域交流事業費支出</t>
  </si>
  <si>
    <t>　肢体不自由児活動支援事業費支出</t>
  </si>
  <si>
    <t>　地域活動支援事業費支出</t>
  </si>
  <si>
    <t>　　市町村団体活動支援事業費</t>
  </si>
  <si>
    <t>　社会活動推進事業費支出</t>
  </si>
  <si>
    <t>　　新潟県身体障害者福祉大会費</t>
  </si>
  <si>
    <t>　　全国身体障害者福祉大会費</t>
  </si>
  <si>
    <t>　　ミュージックふれあい交流会費</t>
  </si>
  <si>
    <t>　　プラザふれあい交流会費</t>
  </si>
  <si>
    <t>　　地域団体指導者研修会･会員総会費</t>
  </si>
  <si>
    <t>　負担金支出</t>
  </si>
  <si>
    <t>　　リハビリ業務提携負担金</t>
  </si>
  <si>
    <t>　　関東甲信越静ブロック協議会負担金</t>
  </si>
  <si>
    <t>　　日本身体障害者団体連合会負担金</t>
  </si>
  <si>
    <t>　その他の事業費支出</t>
  </si>
  <si>
    <t>　雑支出</t>
  </si>
  <si>
    <t>　盲ろう者向け通訳･介助員講師養成事業費支出</t>
  </si>
  <si>
    <t>事務費支出</t>
  </si>
  <si>
    <t>　福利厚生費支出</t>
  </si>
  <si>
    <t>　職員被服費支出</t>
  </si>
  <si>
    <t>　旅費交通費支出</t>
  </si>
  <si>
    <t>　研修研究費支出</t>
  </si>
  <si>
    <t>　事務消耗品費支出</t>
  </si>
  <si>
    <t>　印刷製本費支出</t>
  </si>
  <si>
    <t>　修繕費支出</t>
  </si>
  <si>
    <t>　会議費支出</t>
  </si>
  <si>
    <t>　業務委託費支出</t>
  </si>
  <si>
    <t>　手数料支出</t>
  </si>
  <si>
    <t>　租税公課支出</t>
  </si>
  <si>
    <t>　保守料支出</t>
  </si>
  <si>
    <t>　渉外費支出</t>
  </si>
  <si>
    <t>　諸会費支出</t>
  </si>
  <si>
    <t>　管理事務費支出</t>
  </si>
  <si>
    <t>　個別管理費支出</t>
  </si>
  <si>
    <t>　その他の事務費支出</t>
  </si>
  <si>
    <t>　　その他の事務費</t>
  </si>
  <si>
    <t>流動資産評価損等による資金減少額</t>
  </si>
  <si>
    <t>　徴収不能額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</si>
  <si>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</si>
  <si>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</si>
  <si>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</si>
  <si>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</si>
  <si>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　施設整備等補助金収入</t>
  </si>
  <si>
    <t>施設整備等収入計（４）</t>
  </si>
  <si>
    <t>固定資産取得支出</t>
  </si>
  <si>
    <t>　器具及び備品取得支出</t>
  </si>
  <si>
    <t>施設整備等支出計（５）</t>
  </si>
  <si>
    <t>施設整備等資金収支差額（６）＝（４）－（５）</t>
  </si>
  <si>
    <t>その他の活動による収支</t>
  </si>
  <si>
    <t>事業区分間繰入金収入</t>
  </si>
  <si>
    <t>　社会福祉事業区分間</t>
  </si>
  <si>
    <t>　公益事業区分間</t>
  </si>
  <si>
    <t>拠点区分間繰入金収入</t>
  </si>
  <si>
    <t>　法人本部拠点区分間</t>
  </si>
  <si>
    <t>　交流センター拠点区分間</t>
  </si>
  <si>
    <t>　情報センター拠点区分間</t>
  </si>
  <si>
    <t>　法人本部サービス区分間</t>
  </si>
  <si>
    <t>　地域生活支援事業サービス区分間</t>
  </si>
  <si>
    <t>　盲ろう者向け通訳･介助員派遣事業サービス区分間</t>
  </si>
  <si>
    <t>　交流センター事業サービス区分間</t>
  </si>
  <si>
    <t>　喫茶事業サービス区分間</t>
  </si>
  <si>
    <t>　新潟ふれ愛プラザ一体管理事業サービス区分間</t>
  </si>
  <si>
    <t>　情報センター事業サービス区分間</t>
  </si>
  <si>
    <t>その他の活動収入計（７）</t>
  </si>
  <si>
    <t>積立資産支出</t>
  </si>
  <si>
    <t>　退職給付引当資産支出</t>
  </si>
  <si>
    <t>　人件費積立資産支出</t>
  </si>
  <si>
    <t>　修繕積立資産支出</t>
  </si>
  <si>
    <t>　運用財産積立資産支出</t>
  </si>
  <si>
    <t>事業区分間繰入金支出</t>
  </si>
  <si>
    <t>拠点区分間繰入金支出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</si>
  <si>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</si>
  <si>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</si>
  <si>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</si>
  <si>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</si>
  <si>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</si>
  <si>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</si>
  <si>
    <t>交流センター  資金収支計算書</t>
    <phoneticPr fontId="4"/>
  </si>
  <si>
    <t>（自）平成28年4月1日  （至）平成29年3月31日</t>
    <phoneticPr fontId="4"/>
  </si>
  <si>
    <t>（単位：円）</t>
    <phoneticPr fontId="4"/>
  </si>
  <si>
    <t>情報センター  資金収支計算書</t>
    <phoneticPr fontId="4"/>
  </si>
  <si>
    <t>法人本部
(公益事業)  資金収支計算書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</si>
</sst>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vertical="center" shrinkToFit="1"/>
    </xf>
    <xf numFmtId="176" fontId="9" fillId="0" borderId="2" xfId="2" applyNumberFormat="1" applyFont="1" applyFill="1" applyBorder="1" applyAlignment="1" applyProtection="1">
      <alignment vertical="center" shrinkToFit="1"/>
      <protection locked="0"/>
    </xf>
    <xf numFmtId="0" fontId="7" fillId="0" borderId="3" xfId="2" applyFont="1" applyFill="1" applyBorder="1" applyAlignment="1">
      <alignment vertical="center" shrinkToFit="1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0" fontId="7" fillId="0" borderId="1" xfId="2" applyFont="1" applyFill="1" applyBorder="1" applyAlignment="1">
      <alignment vertical="center" shrinkToFit="1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Font="1" applyFill="1" applyBorder="1" applyAlignment="1">
      <alignment vertical="center"/>
    </xf>
    <xf numFmtId="0" fontId="7" fillId="0" borderId="3" xfId="2" applyFont="1" applyFill="1" applyBorder="1" applyAlignment="1">
      <alignment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3" xfId="2" applyFont="1" applyFill="1" applyBorder="1" applyAlignment="1">
      <alignment horizontal="left" vertical="top" shrinkToFit="1"/>
    </xf>
    <xf numFmtId="0" fontId="7" fillId="0" borderId="1" xfId="2" applyFont="1" applyFill="1" applyBorder="1" applyAlignment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8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vertical="center" shrinkToFit="1"/>
    </xf>
    <xf numFmtId="176" fontId="9" fillId="0" borderId="10" xfId="2" applyNumberFormat="1" applyFont="1" applyFill="1" applyBorder="1" applyAlignment="1" applyProtection="1">
      <alignment vertical="center" shrinkToFit="1"/>
      <protection locked="0"/>
    </xf>
    <xf numFmtId="0" fontId="7" fillId="0" borderId="11" xfId="2" applyFont="1" applyFill="1" applyBorder="1" applyAlignment="1">
      <alignment vertical="center" textRotation="255"/>
    </xf>
    <xf numFmtId="0" fontId="7" fillId="0" borderId="12" xfId="2" applyFont="1" applyFill="1" applyBorder="1" applyAlignment="1">
      <alignment vertical="center"/>
    </xf>
    <xf numFmtId="0" fontId="7" fillId="0" borderId="13" xfId="2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  <xf numFmtId="0" fontId="7" fillId="0" borderId="2" xfId="2" applyFont="1" applyFill="1" applyBorder="1" applyAlignment="1">
      <alignment vertical="center" textRotation="255"/>
    </xf>
    <xf numFmtId="0" fontId="7" fillId="0" borderId="3" xfId="2" applyFont="1" applyFill="1" applyBorder="1" applyAlignment="1">
      <alignment vertical="center" textRotation="255"/>
    </xf>
    <xf numFmtId="0" fontId="7" fillId="0" borderId="4" xfId="2" applyFont="1" applyFill="1" applyBorder="1" applyAlignment="1">
      <alignment vertical="center" textRotation="255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wrapText="1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85"/>
  <sheetViews>
    <sheetView showGridLines="0" tabSelected="1" workbookViewId="0"/>
  </sheetViews>
  <sheetFormatPr defaultRowHeight="13.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32" t="s">
        <v>1</v>
      </c>
      <c r="C2" s="32"/>
      <c r="D2" s="32"/>
      <c r="E2" s="32"/>
      <c r="F2" s="32"/>
      <c r="G2" s="32"/>
      <c r="H2" s="32"/>
    </row>
    <row r="3" spans="2:8" ht="21">
      <c r="B3" s="33" t="s">
        <v>2</v>
      </c>
      <c r="C3" s="33"/>
      <c r="D3" s="33"/>
      <c r="E3" s="33"/>
      <c r="F3" s="33"/>
      <c r="G3" s="33"/>
      <c r="H3" s="33"/>
    </row>
    <row r="4" spans="2:8" ht="15.75">
      <c r="B4" s="4"/>
      <c r="C4" s="4"/>
      <c r="D4" s="4"/>
      <c r="E4" s="4"/>
      <c r="F4" s="2"/>
      <c r="G4" s="2"/>
      <c r="H4" s="4" t="s">
        <v>3</v>
      </c>
    </row>
    <row r="5" spans="2:8" ht="14.25">
      <c r="B5" s="34" t="s">
        <v>4</v>
      </c>
      <c r="C5" s="34"/>
      <c r="D5" s="34"/>
      <c r="E5" s="5" t="s">
        <v>5</v>
      </c>
      <c r="F5" s="5" t="s">
        <v>6</v>
      </c>
      <c r="G5" s="5" t="s">
        <v>7</v>
      </c>
      <c r="H5" s="5" t="s">
        <v>8</v>
      </c>
    </row>
    <row r="6" spans="2:8" ht="14.25">
      <c r="B6" s="29" t="s">
        <v>9</v>
      </c>
      <c r="C6" s="29" t="s">
        <v>10</v>
      </c>
      <c r="D6" s="6" t="s">
        <v>11</v>
      </c>
      <c r="E6" s="7">
        <f>+E7+E8+E9+E10</f>
        <v>27724000</v>
      </c>
      <c r="F6" s="7">
        <f>+F7+F8+F9+F10</f>
        <v>26956562</v>
      </c>
      <c r="G6" s="7">
        <f>E6-F6</f>
        <v>767438</v>
      </c>
      <c r="H6" s="7"/>
    </row>
    <row r="7" spans="2:8" ht="14.25">
      <c r="B7" s="30"/>
      <c r="C7" s="30"/>
      <c r="D7" s="8" t="s">
        <v>12</v>
      </c>
      <c r="E7" s="9"/>
      <c r="F7" s="9"/>
      <c r="G7" s="9">
        <f t="shared" ref="G7:G70" si="0">E7-F7</f>
        <v>0</v>
      </c>
      <c r="H7" s="9"/>
    </row>
    <row r="8" spans="2:8" ht="14.25">
      <c r="B8" s="30"/>
      <c r="C8" s="30"/>
      <c r="D8" s="8" t="s">
        <v>13</v>
      </c>
      <c r="E8" s="9"/>
      <c r="F8" s="9"/>
      <c r="G8" s="9">
        <f t="shared" si="0"/>
        <v>0</v>
      </c>
      <c r="H8" s="9"/>
    </row>
    <row r="9" spans="2:8" ht="14.25">
      <c r="B9" s="30"/>
      <c r="C9" s="30"/>
      <c r="D9" s="8" t="s">
        <v>14</v>
      </c>
      <c r="E9" s="9">
        <v>14850000</v>
      </c>
      <c r="F9" s="9">
        <v>14082562</v>
      </c>
      <c r="G9" s="9">
        <f t="shared" si="0"/>
        <v>767438</v>
      </c>
      <c r="H9" s="9"/>
    </row>
    <row r="10" spans="2:8" ht="14.25">
      <c r="B10" s="30"/>
      <c r="C10" s="30"/>
      <c r="D10" s="8" t="s">
        <v>15</v>
      </c>
      <c r="E10" s="9">
        <f>+E11+E12+E13+E14+E15+E16+E17+E18+E19</f>
        <v>12874000</v>
      </c>
      <c r="F10" s="9">
        <f>+F11+F12+F13+F14+F15+F16+F17+F18+F19</f>
        <v>12874000</v>
      </c>
      <c r="G10" s="9">
        <f t="shared" si="0"/>
        <v>0</v>
      </c>
      <c r="H10" s="9"/>
    </row>
    <row r="11" spans="2:8" ht="14.25">
      <c r="B11" s="30"/>
      <c r="C11" s="30"/>
      <c r="D11" s="8" t="s">
        <v>16</v>
      </c>
      <c r="E11" s="9">
        <v>5920000</v>
      </c>
      <c r="F11" s="9">
        <v>5920000</v>
      </c>
      <c r="G11" s="9">
        <f t="shared" si="0"/>
        <v>0</v>
      </c>
      <c r="H11" s="9"/>
    </row>
    <row r="12" spans="2:8" ht="14.25">
      <c r="B12" s="30"/>
      <c r="C12" s="30"/>
      <c r="D12" s="8" t="s">
        <v>17</v>
      </c>
      <c r="E12" s="9">
        <v>3026000</v>
      </c>
      <c r="F12" s="9">
        <v>3026000</v>
      </c>
      <c r="G12" s="9">
        <f t="shared" si="0"/>
        <v>0</v>
      </c>
      <c r="H12" s="9"/>
    </row>
    <row r="13" spans="2:8" ht="14.25">
      <c r="B13" s="30"/>
      <c r="C13" s="30"/>
      <c r="D13" s="8" t="s">
        <v>18</v>
      </c>
      <c r="E13" s="9">
        <v>315000</v>
      </c>
      <c r="F13" s="9">
        <v>315000</v>
      </c>
      <c r="G13" s="9">
        <f t="shared" si="0"/>
        <v>0</v>
      </c>
      <c r="H13" s="9"/>
    </row>
    <row r="14" spans="2:8" ht="14.25">
      <c r="B14" s="30"/>
      <c r="C14" s="30"/>
      <c r="D14" s="8" t="s">
        <v>19</v>
      </c>
      <c r="E14" s="9">
        <v>1678000</v>
      </c>
      <c r="F14" s="9">
        <v>1678000</v>
      </c>
      <c r="G14" s="9">
        <f t="shared" si="0"/>
        <v>0</v>
      </c>
      <c r="H14" s="9"/>
    </row>
    <row r="15" spans="2:8" ht="14.25">
      <c r="B15" s="30"/>
      <c r="C15" s="30"/>
      <c r="D15" s="8" t="s">
        <v>20</v>
      </c>
      <c r="E15" s="9">
        <v>375000</v>
      </c>
      <c r="F15" s="9">
        <v>375000</v>
      </c>
      <c r="G15" s="9">
        <f t="shared" si="0"/>
        <v>0</v>
      </c>
      <c r="H15" s="9"/>
    </row>
    <row r="16" spans="2:8" ht="14.25">
      <c r="B16" s="30"/>
      <c r="C16" s="30"/>
      <c r="D16" s="8" t="s">
        <v>21</v>
      </c>
      <c r="E16" s="9">
        <v>255000</v>
      </c>
      <c r="F16" s="9">
        <v>255000</v>
      </c>
      <c r="G16" s="9">
        <f t="shared" si="0"/>
        <v>0</v>
      </c>
      <c r="H16" s="9"/>
    </row>
    <row r="17" spans="2:8" ht="14.25">
      <c r="B17" s="30"/>
      <c r="C17" s="30"/>
      <c r="D17" s="8" t="s">
        <v>22</v>
      </c>
      <c r="E17" s="9">
        <v>730000</v>
      </c>
      <c r="F17" s="9">
        <v>730000</v>
      </c>
      <c r="G17" s="9">
        <f t="shared" si="0"/>
        <v>0</v>
      </c>
      <c r="H17" s="9"/>
    </row>
    <row r="18" spans="2:8" ht="14.25">
      <c r="B18" s="30"/>
      <c r="C18" s="30"/>
      <c r="D18" s="8" t="s">
        <v>23</v>
      </c>
      <c r="E18" s="9">
        <v>412000</v>
      </c>
      <c r="F18" s="9">
        <v>412000</v>
      </c>
      <c r="G18" s="9">
        <f t="shared" si="0"/>
        <v>0</v>
      </c>
      <c r="H18" s="9"/>
    </row>
    <row r="19" spans="2:8" ht="14.25">
      <c r="B19" s="30"/>
      <c r="C19" s="30"/>
      <c r="D19" s="8" t="s">
        <v>24</v>
      </c>
      <c r="E19" s="9">
        <v>163000</v>
      </c>
      <c r="F19" s="9">
        <v>163000</v>
      </c>
      <c r="G19" s="9">
        <f t="shared" si="0"/>
        <v>0</v>
      </c>
      <c r="H19" s="9"/>
    </row>
    <row r="20" spans="2:8" ht="14.25">
      <c r="B20" s="30"/>
      <c r="C20" s="30"/>
      <c r="D20" s="8" t="s">
        <v>25</v>
      </c>
      <c r="E20" s="9">
        <f>+E21+E24+E25+E26+E27</f>
        <v>130000</v>
      </c>
      <c r="F20" s="9">
        <f>+F21+F24+F25+F26+F27</f>
        <v>130000</v>
      </c>
      <c r="G20" s="9">
        <f t="shared" si="0"/>
        <v>0</v>
      </c>
      <c r="H20" s="9"/>
    </row>
    <row r="21" spans="2:8" ht="14.25">
      <c r="B21" s="30"/>
      <c r="C21" s="30"/>
      <c r="D21" s="8" t="s">
        <v>26</v>
      </c>
      <c r="E21" s="9">
        <f>+E22+E23</f>
        <v>0</v>
      </c>
      <c r="F21" s="9">
        <f>+F22+F23</f>
        <v>0</v>
      </c>
      <c r="G21" s="9">
        <f t="shared" si="0"/>
        <v>0</v>
      </c>
      <c r="H21" s="9"/>
    </row>
    <row r="22" spans="2:8" ht="14.25">
      <c r="B22" s="30"/>
      <c r="C22" s="30"/>
      <c r="D22" s="8" t="s">
        <v>27</v>
      </c>
      <c r="E22" s="9"/>
      <c r="F22" s="9"/>
      <c r="G22" s="9">
        <f t="shared" si="0"/>
        <v>0</v>
      </c>
      <c r="H22" s="9"/>
    </row>
    <row r="23" spans="2:8" ht="14.25">
      <c r="B23" s="30"/>
      <c r="C23" s="30"/>
      <c r="D23" s="8" t="s">
        <v>28</v>
      </c>
      <c r="E23" s="9"/>
      <c r="F23" s="9"/>
      <c r="G23" s="9">
        <f t="shared" si="0"/>
        <v>0</v>
      </c>
      <c r="H23" s="9"/>
    </row>
    <row r="24" spans="2:8" ht="14.25">
      <c r="B24" s="30"/>
      <c r="C24" s="30"/>
      <c r="D24" s="8" t="s">
        <v>29</v>
      </c>
      <c r="E24" s="9"/>
      <c r="F24" s="9"/>
      <c r="G24" s="9">
        <f t="shared" si="0"/>
        <v>0</v>
      </c>
      <c r="H24" s="9"/>
    </row>
    <row r="25" spans="2:8" ht="14.25">
      <c r="B25" s="30"/>
      <c r="C25" s="30"/>
      <c r="D25" s="8" t="s">
        <v>30</v>
      </c>
      <c r="E25" s="9"/>
      <c r="F25" s="9"/>
      <c r="G25" s="9">
        <f t="shared" si="0"/>
        <v>0</v>
      </c>
      <c r="H25" s="9"/>
    </row>
    <row r="26" spans="2:8" ht="14.25">
      <c r="B26" s="30"/>
      <c r="C26" s="30"/>
      <c r="D26" s="8" t="s">
        <v>31</v>
      </c>
      <c r="E26" s="9"/>
      <c r="F26" s="9"/>
      <c r="G26" s="9">
        <f t="shared" si="0"/>
        <v>0</v>
      </c>
      <c r="H26" s="9"/>
    </row>
    <row r="27" spans="2:8" ht="14.25">
      <c r="B27" s="30"/>
      <c r="C27" s="30"/>
      <c r="D27" s="8" t="s">
        <v>32</v>
      </c>
      <c r="E27" s="9">
        <v>130000</v>
      </c>
      <c r="F27" s="9">
        <v>130000</v>
      </c>
      <c r="G27" s="9">
        <f t="shared" si="0"/>
        <v>0</v>
      </c>
      <c r="H27" s="9"/>
    </row>
    <row r="28" spans="2:8" ht="14.25">
      <c r="B28" s="30"/>
      <c r="C28" s="30"/>
      <c r="D28" s="8" t="s">
        <v>33</v>
      </c>
      <c r="E28" s="9">
        <f>+E29+E30</f>
        <v>0</v>
      </c>
      <c r="F28" s="9">
        <f>+F29+F30</f>
        <v>0</v>
      </c>
      <c r="G28" s="9">
        <f t="shared" si="0"/>
        <v>0</v>
      </c>
      <c r="H28" s="9"/>
    </row>
    <row r="29" spans="2:8" ht="14.25">
      <c r="B29" s="30"/>
      <c r="C29" s="30"/>
      <c r="D29" s="8" t="s">
        <v>34</v>
      </c>
      <c r="E29" s="9"/>
      <c r="F29" s="9"/>
      <c r="G29" s="9">
        <f t="shared" si="0"/>
        <v>0</v>
      </c>
      <c r="H29" s="9"/>
    </row>
    <row r="30" spans="2:8" ht="14.25">
      <c r="B30" s="30"/>
      <c r="C30" s="30"/>
      <c r="D30" s="8" t="s">
        <v>35</v>
      </c>
      <c r="E30" s="9"/>
      <c r="F30" s="9"/>
      <c r="G30" s="9">
        <f t="shared" si="0"/>
        <v>0</v>
      </c>
      <c r="H30" s="9"/>
    </row>
    <row r="31" spans="2:8" ht="14.25">
      <c r="B31" s="30"/>
      <c r="C31" s="30"/>
      <c r="D31" s="8" t="s">
        <v>36</v>
      </c>
      <c r="E31" s="9">
        <f>+E32+E35+E42</f>
        <v>7907000</v>
      </c>
      <c r="F31" s="9">
        <f>+F32+F35+F42</f>
        <v>9667000</v>
      </c>
      <c r="G31" s="9">
        <f t="shared" si="0"/>
        <v>-1760000</v>
      </c>
      <c r="H31" s="9"/>
    </row>
    <row r="32" spans="2:8" ht="14.25">
      <c r="B32" s="30"/>
      <c r="C32" s="30"/>
      <c r="D32" s="8" t="s">
        <v>37</v>
      </c>
      <c r="E32" s="9">
        <f>+E33+E34</f>
        <v>0</v>
      </c>
      <c r="F32" s="9">
        <f>+F33+F34</f>
        <v>0</v>
      </c>
      <c r="G32" s="9">
        <f t="shared" si="0"/>
        <v>0</v>
      </c>
      <c r="H32" s="9"/>
    </row>
    <row r="33" spans="2:8" ht="14.25">
      <c r="B33" s="30"/>
      <c r="C33" s="30"/>
      <c r="D33" s="8" t="s">
        <v>38</v>
      </c>
      <c r="E33" s="9"/>
      <c r="F33" s="9"/>
      <c r="G33" s="9">
        <f t="shared" si="0"/>
        <v>0</v>
      </c>
      <c r="H33" s="9"/>
    </row>
    <row r="34" spans="2:8" ht="14.25">
      <c r="B34" s="30"/>
      <c r="C34" s="30"/>
      <c r="D34" s="8" t="s">
        <v>39</v>
      </c>
      <c r="E34" s="9"/>
      <c r="F34" s="9"/>
      <c r="G34" s="9">
        <f t="shared" si="0"/>
        <v>0</v>
      </c>
      <c r="H34" s="9"/>
    </row>
    <row r="35" spans="2:8" ht="14.25">
      <c r="B35" s="30"/>
      <c r="C35" s="30"/>
      <c r="D35" s="8" t="s">
        <v>40</v>
      </c>
      <c r="E35" s="9">
        <f>+E36+E37+E38+E39+E40+E41</f>
        <v>7647000</v>
      </c>
      <c r="F35" s="9">
        <f>+F36+F37+F38+F39+F40+F41</f>
        <v>7647000</v>
      </c>
      <c r="G35" s="9">
        <f t="shared" si="0"/>
        <v>0</v>
      </c>
      <c r="H35" s="9"/>
    </row>
    <row r="36" spans="2:8" ht="14.25">
      <c r="B36" s="30"/>
      <c r="C36" s="30"/>
      <c r="D36" s="8" t="s">
        <v>41</v>
      </c>
      <c r="E36" s="9">
        <v>677000</v>
      </c>
      <c r="F36" s="9">
        <v>677000</v>
      </c>
      <c r="G36" s="9">
        <f t="shared" si="0"/>
        <v>0</v>
      </c>
      <c r="H36" s="9"/>
    </row>
    <row r="37" spans="2:8" ht="14.25">
      <c r="B37" s="30"/>
      <c r="C37" s="30"/>
      <c r="D37" s="8" t="s">
        <v>42</v>
      </c>
      <c r="E37" s="9">
        <v>683000</v>
      </c>
      <c r="F37" s="9">
        <v>683000</v>
      </c>
      <c r="G37" s="9">
        <f t="shared" si="0"/>
        <v>0</v>
      </c>
      <c r="H37" s="9"/>
    </row>
    <row r="38" spans="2:8" ht="14.25">
      <c r="B38" s="30"/>
      <c r="C38" s="30"/>
      <c r="D38" s="8" t="s">
        <v>43</v>
      </c>
      <c r="E38" s="9">
        <v>529000</v>
      </c>
      <c r="F38" s="9">
        <v>529000</v>
      </c>
      <c r="G38" s="9">
        <f t="shared" si="0"/>
        <v>0</v>
      </c>
      <c r="H38" s="9"/>
    </row>
    <row r="39" spans="2:8" ht="14.25">
      <c r="B39" s="30"/>
      <c r="C39" s="30"/>
      <c r="D39" s="8" t="s">
        <v>44</v>
      </c>
      <c r="E39" s="9"/>
      <c r="F39" s="9"/>
      <c r="G39" s="9">
        <f t="shared" si="0"/>
        <v>0</v>
      </c>
      <c r="H39" s="9"/>
    </row>
    <row r="40" spans="2:8" ht="14.25">
      <c r="B40" s="30"/>
      <c r="C40" s="30"/>
      <c r="D40" s="8" t="s">
        <v>45</v>
      </c>
      <c r="E40" s="9"/>
      <c r="F40" s="9"/>
      <c r="G40" s="9">
        <f t="shared" si="0"/>
        <v>0</v>
      </c>
      <c r="H40" s="9"/>
    </row>
    <row r="41" spans="2:8" ht="14.25">
      <c r="B41" s="30"/>
      <c r="C41" s="30"/>
      <c r="D41" s="8" t="s">
        <v>46</v>
      </c>
      <c r="E41" s="9">
        <v>5758000</v>
      </c>
      <c r="F41" s="9">
        <v>5758000</v>
      </c>
      <c r="G41" s="9">
        <f t="shared" si="0"/>
        <v>0</v>
      </c>
      <c r="H41" s="9"/>
    </row>
    <row r="42" spans="2:8" ht="14.25">
      <c r="B42" s="30"/>
      <c r="C42" s="30"/>
      <c r="D42" s="8" t="s">
        <v>47</v>
      </c>
      <c r="E42" s="9">
        <v>260000</v>
      </c>
      <c r="F42" s="9">
        <v>2020000</v>
      </c>
      <c r="G42" s="9">
        <f t="shared" si="0"/>
        <v>-1760000</v>
      </c>
      <c r="H42" s="9"/>
    </row>
    <row r="43" spans="2:8" ht="14.25">
      <c r="B43" s="30"/>
      <c r="C43" s="30"/>
      <c r="D43" s="8" t="s">
        <v>48</v>
      </c>
      <c r="E43" s="9"/>
      <c r="F43" s="9">
        <v>3000</v>
      </c>
      <c r="G43" s="9">
        <f t="shared" si="0"/>
        <v>-3000</v>
      </c>
      <c r="H43" s="9"/>
    </row>
    <row r="44" spans="2:8" ht="14.25">
      <c r="B44" s="30"/>
      <c r="C44" s="30"/>
      <c r="D44" s="8" t="s">
        <v>49</v>
      </c>
      <c r="E44" s="9">
        <v>3000</v>
      </c>
      <c r="F44" s="9">
        <v>22503</v>
      </c>
      <c r="G44" s="9">
        <f t="shared" si="0"/>
        <v>-19503</v>
      </c>
      <c r="H44" s="9"/>
    </row>
    <row r="45" spans="2:8" ht="14.25">
      <c r="B45" s="30"/>
      <c r="C45" s="30"/>
      <c r="D45" s="8" t="s">
        <v>50</v>
      </c>
      <c r="E45" s="9">
        <f>+E46+E50+E51+E52</f>
        <v>100000</v>
      </c>
      <c r="F45" s="9">
        <f>+F46+F50+F51+F52</f>
        <v>198246</v>
      </c>
      <c r="G45" s="9">
        <f t="shared" si="0"/>
        <v>-98246</v>
      </c>
      <c r="H45" s="9"/>
    </row>
    <row r="46" spans="2:8" ht="14.25">
      <c r="B46" s="30"/>
      <c r="C46" s="30"/>
      <c r="D46" s="8" t="s">
        <v>51</v>
      </c>
      <c r="E46" s="9">
        <f>+E47+E48+E49</f>
        <v>0</v>
      </c>
      <c r="F46" s="9">
        <f>+F47+F48+F49</f>
        <v>0</v>
      </c>
      <c r="G46" s="9">
        <f t="shared" si="0"/>
        <v>0</v>
      </c>
      <c r="H46" s="9"/>
    </row>
    <row r="47" spans="2:8" ht="14.25">
      <c r="B47" s="30"/>
      <c r="C47" s="30"/>
      <c r="D47" s="8" t="s">
        <v>52</v>
      </c>
      <c r="E47" s="9"/>
      <c r="F47" s="9"/>
      <c r="G47" s="9">
        <f t="shared" si="0"/>
        <v>0</v>
      </c>
      <c r="H47" s="9"/>
    </row>
    <row r="48" spans="2:8" ht="14.25">
      <c r="B48" s="30"/>
      <c r="C48" s="30"/>
      <c r="D48" s="8" t="s">
        <v>53</v>
      </c>
      <c r="E48" s="9"/>
      <c r="F48" s="9"/>
      <c r="G48" s="9">
        <f t="shared" si="0"/>
        <v>0</v>
      </c>
      <c r="H48" s="9"/>
    </row>
    <row r="49" spans="2:8" ht="14.25">
      <c r="B49" s="30"/>
      <c r="C49" s="30"/>
      <c r="D49" s="8" t="s">
        <v>54</v>
      </c>
      <c r="E49" s="9"/>
      <c r="F49" s="9"/>
      <c r="G49" s="9">
        <f t="shared" si="0"/>
        <v>0</v>
      </c>
      <c r="H49" s="9"/>
    </row>
    <row r="50" spans="2:8" ht="14.25">
      <c r="B50" s="30"/>
      <c r="C50" s="30"/>
      <c r="D50" s="8" t="s">
        <v>55</v>
      </c>
      <c r="E50" s="9"/>
      <c r="F50" s="9"/>
      <c r="G50" s="9">
        <f t="shared" si="0"/>
        <v>0</v>
      </c>
      <c r="H50" s="9"/>
    </row>
    <row r="51" spans="2:8" ht="14.25">
      <c r="B51" s="30"/>
      <c r="C51" s="30"/>
      <c r="D51" s="8" t="s">
        <v>56</v>
      </c>
      <c r="E51" s="9">
        <v>100000</v>
      </c>
      <c r="F51" s="9">
        <v>198246</v>
      </c>
      <c r="G51" s="9">
        <f t="shared" si="0"/>
        <v>-98246</v>
      </c>
      <c r="H51" s="9"/>
    </row>
    <row r="52" spans="2:8" ht="14.25">
      <c r="B52" s="30"/>
      <c r="C52" s="30"/>
      <c r="D52" s="8" t="s">
        <v>57</v>
      </c>
      <c r="E52" s="9"/>
      <c r="F52" s="9"/>
      <c r="G52" s="9">
        <f t="shared" si="0"/>
        <v>0</v>
      </c>
      <c r="H52" s="9"/>
    </row>
    <row r="53" spans="2:8" ht="14.25">
      <c r="B53" s="30"/>
      <c r="C53" s="31"/>
      <c r="D53" s="10" t="s">
        <v>58</v>
      </c>
      <c r="E53" s="11">
        <f>+E6+E20+E28+E31+E43+E44+E45</f>
        <v>35864000</v>
      </c>
      <c r="F53" s="11">
        <f>+F6+F20+F28+F31+F43+F44+F45</f>
        <v>36977311</v>
      </c>
      <c r="G53" s="11">
        <f t="shared" si="0"/>
        <v>-1113311</v>
      </c>
      <c r="H53" s="11"/>
    </row>
    <row r="54" spans="2:8" ht="14.25">
      <c r="B54" s="30"/>
      <c r="C54" s="29" t="s">
        <v>59</v>
      </c>
      <c r="D54" s="8" t="s">
        <v>60</v>
      </c>
      <c r="E54" s="9">
        <f>+E55+E56+E59+E62+E65+E66</f>
        <v>15945100</v>
      </c>
      <c r="F54" s="9">
        <f>+F55+F56+F59+F62+F65+F66</f>
        <v>15058950</v>
      </c>
      <c r="G54" s="9">
        <f t="shared" si="0"/>
        <v>886150</v>
      </c>
      <c r="H54" s="9"/>
    </row>
    <row r="55" spans="2:8" ht="14.25">
      <c r="B55" s="30"/>
      <c r="C55" s="30"/>
      <c r="D55" s="8" t="s">
        <v>61</v>
      </c>
      <c r="E55" s="9">
        <v>300000</v>
      </c>
      <c r="F55" s="9">
        <v>69000</v>
      </c>
      <c r="G55" s="9">
        <f t="shared" si="0"/>
        <v>231000</v>
      </c>
      <c r="H55" s="9"/>
    </row>
    <row r="56" spans="2:8" ht="14.25">
      <c r="B56" s="30"/>
      <c r="C56" s="30"/>
      <c r="D56" s="8" t="s">
        <v>62</v>
      </c>
      <c r="E56" s="9">
        <f>+E57+E58</f>
        <v>3300000</v>
      </c>
      <c r="F56" s="9">
        <f>+F57+F58</f>
        <v>3079229</v>
      </c>
      <c r="G56" s="9">
        <f t="shared" si="0"/>
        <v>220771</v>
      </c>
      <c r="H56" s="9"/>
    </row>
    <row r="57" spans="2:8" ht="14.25">
      <c r="B57" s="30"/>
      <c r="C57" s="30"/>
      <c r="D57" s="8" t="s">
        <v>63</v>
      </c>
      <c r="E57" s="9"/>
      <c r="F57" s="9"/>
      <c r="G57" s="9">
        <f t="shared" si="0"/>
        <v>0</v>
      </c>
      <c r="H57" s="9"/>
    </row>
    <row r="58" spans="2:8" ht="14.25">
      <c r="B58" s="30"/>
      <c r="C58" s="30"/>
      <c r="D58" s="8" t="s">
        <v>64</v>
      </c>
      <c r="E58" s="9">
        <v>3300000</v>
      </c>
      <c r="F58" s="9">
        <v>3079229</v>
      </c>
      <c r="G58" s="9">
        <f t="shared" si="0"/>
        <v>220771</v>
      </c>
      <c r="H58" s="9"/>
    </row>
    <row r="59" spans="2:8" ht="14.25">
      <c r="B59" s="30"/>
      <c r="C59" s="30"/>
      <c r="D59" s="8" t="s">
        <v>65</v>
      </c>
      <c r="E59" s="9">
        <f>+E60+E61</f>
        <v>850000</v>
      </c>
      <c r="F59" s="9">
        <f>+F60+F61</f>
        <v>838000</v>
      </c>
      <c r="G59" s="9">
        <f t="shared" si="0"/>
        <v>12000</v>
      </c>
      <c r="H59" s="9"/>
    </row>
    <row r="60" spans="2:8" ht="14.25">
      <c r="B60" s="30"/>
      <c r="C60" s="30"/>
      <c r="D60" s="8" t="s">
        <v>66</v>
      </c>
      <c r="E60" s="9"/>
      <c r="F60" s="9"/>
      <c r="G60" s="9">
        <f t="shared" si="0"/>
        <v>0</v>
      </c>
      <c r="H60" s="9"/>
    </row>
    <row r="61" spans="2:8" ht="14.25">
      <c r="B61" s="30"/>
      <c r="C61" s="30"/>
      <c r="D61" s="8" t="s">
        <v>67</v>
      </c>
      <c r="E61" s="9">
        <v>850000</v>
      </c>
      <c r="F61" s="9">
        <v>838000</v>
      </c>
      <c r="G61" s="9">
        <f t="shared" si="0"/>
        <v>12000</v>
      </c>
      <c r="H61" s="9"/>
    </row>
    <row r="62" spans="2:8" ht="14.25">
      <c r="B62" s="30"/>
      <c r="C62" s="30"/>
      <c r="D62" s="8" t="s">
        <v>68</v>
      </c>
      <c r="E62" s="9">
        <f>+E63+E64</f>
        <v>9380000</v>
      </c>
      <c r="F62" s="9">
        <f>+F63+F64</f>
        <v>9016918</v>
      </c>
      <c r="G62" s="9">
        <f t="shared" si="0"/>
        <v>363082</v>
      </c>
      <c r="H62" s="9"/>
    </row>
    <row r="63" spans="2:8" ht="14.25">
      <c r="B63" s="30"/>
      <c r="C63" s="30"/>
      <c r="D63" s="8" t="s">
        <v>69</v>
      </c>
      <c r="E63" s="9">
        <v>8380000</v>
      </c>
      <c r="F63" s="9">
        <v>8304893</v>
      </c>
      <c r="G63" s="9">
        <f t="shared" si="0"/>
        <v>75107</v>
      </c>
      <c r="H63" s="9"/>
    </row>
    <row r="64" spans="2:8" ht="14.25">
      <c r="B64" s="30"/>
      <c r="C64" s="30"/>
      <c r="D64" s="8" t="s">
        <v>70</v>
      </c>
      <c r="E64" s="9">
        <v>1000000</v>
      </c>
      <c r="F64" s="9">
        <v>712025</v>
      </c>
      <c r="G64" s="9">
        <f t="shared" si="0"/>
        <v>287975</v>
      </c>
      <c r="H64" s="9"/>
    </row>
    <row r="65" spans="2:8" ht="14.25">
      <c r="B65" s="30"/>
      <c r="C65" s="30"/>
      <c r="D65" s="8" t="s">
        <v>71</v>
      </c>
      <c r="E65" s="9">
        <v>150000</v>
      </c>
      <c r="F65" s="9">
        <v>144000</v>
      </c>
      <c r="G65" s="9">
        <f t="shared" si="0"/>
        <v>6000</v>
      </c>
      <c r="H65" s="9"/>
    </row>
    <row r="66" spans="2:8" ht="14.25">
      <c r="B66" s="30"/>
      <c r="C66" s="30"/>
      <c r="D66" s="8" t="s">
        <v>72</v>
      </c>
      <c r="E66" s="9">
        <v>1965100</v>
      </c>
      <c r="F66" s="9">
        <v>1911803</v>
      </c>
      <c r="G66" s="9">
        <f t="shared" si="0"/>
        <v>53297</v>
      </c>
      <c r="H66" s="9"/>
    </row>
    <row r="67" spans="2:8" ht="14.25">
      <c r="B67" s="30"/>
      <c r="C67" s="30"/>
      <c r="D67" s="8" t="s">
        <v>73</v>
      </c>
      <c r="E67" s="9">
        <f>+E68+E69+E70+E71+E72+E73+E74+E75+E76+E77+E78+E79+E82+E83+E84+E85+E86+E87+E88+E89+E90+E91+E92+E94+E100+E104+E105+E106</f>
        <v>16087900</v>
      </c>
      <c r="F67" s="9">
        <f>+F68+F69+F70+F71+F72+F73+F74+F75+F76+F77+F78+F79+F82+F83+F84+F85+F86+F87+F88+F89+F90+F91+F92+F94+F100+F104+F105+F106</f>
        <v>15304904</v>
      </c>
      <c r="G67" s="9">
        <f t="shared" si="0"/>
        <v>782996</v>
      </c>
      <c r="H67" s="9"/>
    </row>
    <row r="68" spans="2:8" ht="14.25">
      <c r="B68" s="30"/>
      <c r="C68" s="30"/>
      <c r="D68" s="8" t="s">
        <v>74</v>
      </c>
      <c r="E68" s="9"/>
      <c r="F68" s="9"/>
      <c r="G68" s="9">
        <f t="shared" si="0"/>
        <v>0</v>
      </c>
      <c r="H68" s="9"/>
    </row>
    <row r="69" spans="2:8" ht="14.25">
      <c r="B69" s="30"/>
      <c r="C69" s="30"/>
      <c r="D69" s="8" t="s">
        <v>75</v>
      </c>
      <c r="E69" s="9"/>
      <c r="F69" s="9"/>
      <c r="G69" s="9">
        <f t="shared" si="0"/>
        <v>0</v>
      </c>
      <c r="H69" s="9"/>
    </row>
    <row r="70" spans="2:8" ht="14.25">
      <c r="B70" s="30"/>
      <c r="C70" s="30"/>
      <c r="D70" s="8" t="s">
        <v>76</v>
      </c>
      <c r="E70" s="9">
        <v>10000</v>
      </c>
      <c r="F70" s="9">
        <v>3132</v>
      </c>
      <c r="G70" s="9">
        <f t="shared" si="0"/>
        <v>6868</v>
      </c>
      <c r="H70" s="9"/>
    </row>
    <row r="71" spans="2:8" ht="14.25">
      <c r="B71" s="30"/>
      <c r="C71" s="30"/>
      <c r="D71" s="8" t="s">
        <v>77</v>
      </c>
      <c r="E71" s="9">
        <v>7466000</v>
      </c>
      <c r="F71" s="9">
        <v>6965829</v>
      </c>
      <c r="G71" s="9">
        <f t="shared" ref="G71:G134" si="1">E71-F71</f>
        <v>500171</v>
      </c>
      <c r="H71" s="9"/>
    </row>
    <row r="72" spans="2:8" ht="14.25">
      <c r="B72" s="30"/>
      <c r="C72" s="30"/>
      <c r="D72" s="8" t="s">
        <v>78</v>
      </c>
      <c r="E72" s="9"/>
      <c r="F72" s="9"/>
      <c r="G72" s="9">
        <f t="shared" si="1"/>
        <v>0</v>
      </c>
      <c r="H72" s="9"/>
    </row>
    <row r="73" spans="2:8" ht="14.25">
      <c r="B73" s="30"/>
      <c r="C73" s="30"/>
      <c r="D73" s="8" t="s">
        <v>79</v>
      </c>
      <c r="E73" s="9"/>
      <c r="F73" s="9"/>
      <c r="G73" s="9">
        <f t="shared" si="1"/>
        <v>0</v>
      </c>
      <c r="H73" s="9"/>
    </row>
    <row r="74" spans="2:8" ht="14.25">
      <c r="B74" s="30"/>
      <c r="C74" s="30"/>
      <c r="D74" s="8" t="s">
        <v>80</v>
      </c>
      <c r="E74" s="9">
        <v>800000</v>
      </c>
      <c r="F74" s="9">
        <v>761572</v>
      </c>
      <c r="G74" s="9">
        <f t="shared" si="1"/>
        <v>38428</v>
      </c>
      <c r="H74" s="9"/>
    </row>
    <row r="75" spans="2:8" ht="14.25">
      <c r="B75" s="30"/>
      <c r="C75" s="30"/>
      <c r="D75" s="8" t="s">
        <v>81</v>
      </c>
      <c r="E75" s="9">
        <v>82000</v>
      </c>
      <c r="F75" s="9">
        <v>71500</v>
      </c>
      <c r="G75" s="9">
        <f t="shared" si="1"/>
        <v>10500</v>
      </c>
      <c r="H75" s="9"/>
    </row>
    <row r="76" spans="2:8" ht="14.25">
      <c r="B76" s="30"/>
      <c r="C76" s="30"/>
      <c r="D76" s="8" t="s">
        <v>82</v>
      </c>
      <c r="E76" s="9"/>
      <c r="F76" s="9"/>
      <c r="G76" s="9">
        <f t="shared" si="1"/>
        <v>0</v>
      </c>
      <c r="H76" s="9"/>
    </row>
    <row r="77" spans="2:8" ht="14.25">
      <c r="B77" s="30"/>
      <c r="C77" s="30"/>
      <c r="D77" s="8" t="s">
        <v>83</v>
      </c>
      <c r="E77" s="9"/>
      <c r="F77" s="9"/>
      <c r="G77" s="9">
        <f t="shared" si="1"/>
        <v>0</v>
      </c>
      <c r="H77" s="9"/>
    </row>
    <row r="78" spans="2:8" ht="14.25">
      <c r="B78" s="30"/>
      <c r="C78" s="30"/>
      <c r="D78" s="8" t="s">
        <v>84</v>
      </c>
      <c r="E78" s="9">
        <v>100000</v>
      </c>
      <c r="F78" s="9">
        <v>40230</v>
      </c>
      <c r="G78" s="9">
        <f t="shared" si="1"/>
        <v>59770</v>
      </c>
      <c r="H78" s="9"/>
    </row>
    <row r="79" spans="2:8" ht="14.25">
      <c r="B79" s="30"/>
      <c r="C79" s="30"/>
      <c r="D79" s="8" t="s">
        <v>85</v>
      </c>
      <c r="E79" s="9">
        <f>+E80+E81</f>
        <v>120000</v>
      </c>
      <c r="F79" s="9">
        <f>+F80+F81</f>
        <v>12741</v>
      </c>
      <c r="G79" s="9">
        <f t="shared" si="1"/>
        <v>107259</v>
      </c>
      <c r="H79" s="9"/>
    </row>
    <row r="80" spans="2:8" ht="14.25">
      <c r="B80" s="30"/>
      <c r="C80" s="30"/>
      <c r="D80" s="8" t="s">
        <v>86</v>
      </c>
      <c r="E80" s="9">
        <v>100000</v>
      </c>
      <c r="F80" s="9">
        <v>12741</v>
      </c>
      <c r="G80" s="9">
        <f t="shared" si="1"/>
        <v>87259</v>
      </c>
      <c r="H80" s="9"/>
    </row>
    <row r="81" spans="2:8" ht="14.25">
      <c r="B81" s="30"/>
      <c r="C81" s="30"/>
      <c r="D81" s="8" t="s">
        <v>87</v>
      </c>
      <c r="E81" s="9">
        <v>20000</v>
      </c>
      <c r="F81" s="9"/>
      <c r="G81" s="9">
        <f t="shared" si="1"/>
        <v>20000</v>
      </c>
      <c r="H81" s="9"/>
    </row>
    <row r="82" spans="2:8" ht="14.25">
      <c r="B82" s="30"/>
      <c r="C82" s="30"/>
      <c r="D82" s="8" t="s">
        <v>88</v>
      </c>
      <c r="E82" s="9">
        <v>840000</v>
      </c>
      <c r="F82" s="9">
        <v>840000</v>
      </c>
      <c r="G82" s="9">
        <f t="shared" si="1"/>
        <v>0</v>
      </c>
      <c r="H82" s="9"/>
    </row>
    <row r="83" spans="2:8" ht="14.25">
      <c r="B83" s="30"/>
      <c r="C83" s="30"/>
      <c r="D83" s="8" t="s">
        <v>89</v>
      </c>
      <c r="E83" s="9">
        <v>2875000</v>
      </c>
      <c r="F83" s="9">
        <v>2875000</v>
      </c>
      <c r="G83" s="9">
        <f t="shared" si="1"/>
        <v>0</v>
      </c>
      <c r="H83" s="9"/>
    </row>
    <row r="84" spans="2:8" ht="14.25">
      <c r="B84" s="30"/>
      <c r="C84" s="30"/>
      <c r="D84" s="8" t="s">
        <v>90</v>
      </c>
      <c r="E84" s="9">
        <v>300000</v>
      </c>
      <c r="F84" s="9">
        <v>300000</v>
      </c>
      <c r="G84" s="9">
        <f t="shared" si="1"/>
        <v>0</v>
      </c>
      <c r="H84" s="9"/>
    </row>
    <row r="85" spans="2:8" ht="14.25">
      <c r="B85" s="30"/>
      <c r="C85" s="30"/>
      <c r="D85" s="8" t="s">
        <v>91</v>
      </c>
      <c r="E85" s="9">
        <v>1595000</v>
      </c>
      <c r="F85" s="9">
        <v>1595000</v>
      </c>
      <c r="G85" s="9">
        <f t="shared" si="1"/>
        <v>0</v>
      </c>
      <c r="H85" s="9"/>
    </row>
    <row r="86" spans="2:8" ht="14.25">
      <c r="B86" s="30"/>
      <c r="C86" s="30"/>
      <c r="D86" s="8" t="s">
        <v>92</v>
      </c>
      <c r="E86" s="9">
        <v>357000</v>
      </c>
      <c r="F86" s="9">
        <v>357000</v>
      </c>
      <c r="G86" s="9">
        <f t="shared" si="1"/>
        <v>0</v>
      </c>
      <c r="H86" s="9"/>
    </row>
    <row r="87" spans="2:8" ht="14.25">
      <c r="B87" s="30"/>
      <c r="C87" s="30"/>
      <c r="D87" s="8" t="s">
        <v>93</v>
      </c>
      <c r="E87" s="9">
        <v>243000</v>
      </c>
      <c r="F87" s="9">
        <v>243000</v>
      </c>
      <c r="G87" s="9">
        <f t="shared" si="1"/>
        <v>0</v>
      </c>
      <c r="H87" s="9"/>
    </row>
    <row r="88" spans="2:8" ht="14.25">
      <c r="B88" s="30"/>
      <c r="C88" s="30"/>
      <c r="D88" s="8" t="s">
        <v>94</v>
      </c>
      <c r="E88" s="9">
        <v>693500</v>
      </c>
      <c r="F88" s="9">
        <v>693500</v>
      </c>
      <c r="G88" s="9">
        <f t="shared" si="1"/>
        <v>0</v>
      </c>
      <c r="H88" s="9"/>
    </row>
    <row r="89" spans="2:8" ht="14.25">
      <c r="B89" s="30"/>
      <c r="C89" s="30"/>
      <c r="D89" s="8" t="s">
        <v>95</v>
      </c>
      <c r="E89" s="9">
        <v>391400</v>
      </c>
      <c r="F89" s="9">
        <v>391400</v>
      </c>
      <c r="G89" s="9">
        <f t="shared" si="1"/>
        <v>0</v>
      </c>
      <c r="H89" s="9"/>
    </row>
    <row r="90" spans="2:8" ht="14.25">
      <c r="B90" s="30"/>
      <c r="C90" s="30"/>
      <c r="D90" s="8" t="s">
        <v>96</v>
      </c>
      <c r="E90" s="9"/>
      <c r="F90" s="9"/>
      <c r="G90" s="9">
        <f t="shared" si="1"/>
        <v>0</v>
      </c>
      <c r="H90" s="9"/>
    </row>
    <row r="91" spans="2:8" ht="14.25">
      <c r="B91" s="30"/>
      <c r="C91" s="30"/>
      <c r="D91" s="8" t="s">
        <v>97</v>
      </c>
      <c r="E91" s="9"/>
      <c r="F91" s="9"/>
      <c r="G91" s="9">
        <f t="shared" si="1"/>
        <v>0</v>
      </c>
      <c r="H91" s="9"/>
    </row>
    <row r="92" spans="2:8" ht="14.25">
      <c r="B92" s="30"/>
      <c r="C92" s="30"/>
      <c r="D92" s="8" t="s">
        <v>98</v>
      </c>
      <c r="E92" s="9">
        <f>+E93</f>
        <v>0</v>
      </c>
      <c r="F92" s="9">
        <f>+F93</f>
        <v>0</v>
      </c>
      <c r="G92" s="9">
        <f t="shared" si="1"/>
        <v>0</v>
      </c>
      <c r="H92" s="9"/>
    </row>
    <row r="93" spans="2:8" ht="14.25">
      <c r="B93" s="30"/>
      <c r="C93" s="30"/>
      <c r="D93" s="8" t="s">
        <v>99</v>
      </c>
      <c r="E93" s="9"/>
      <c r="F93" s="9"/>
      <c r="G93" s="9">
        <f t="shared" si="1"/>
        <v>0</v>
      </c>
      <c r="H93" s="9"/>
    </row>
    <row r="94" spans="2:8" ht="14.25">
      <c r="B94" s="30"/>
      <c r="C94" s="30"/>
      <c r="D94" s="8" t="s">
        <v>100</v>
      </c>
      <c r="E94" s="9">
        <f>+E95+E96+E97+E98+E99</f>
        <v>0</v>
      </c>
      <c r="F94" s="9">
        <f>+F95+F96+F97+F98+F99</f>
        <v>0</v>
      </c>
      <c r="G94" s="9">
        <f t="shared" si="1"/>
        <v>0</v>
      </c>
      <c r="H94" s="9"/>
    </row>
    <row r="95" spans="2:8" ht="14.25">
      <c r="B95" s="30"/>
      <c r="C95" s="30"/>
      <c r="D95" s="8" t="s">
        <v>101</v>
      </c>
      <c r="E95" s="9"/>
      <c r="F95" s="9"/>
      <c r="G95" s="9">
        <f t="shared" si="1"/>
        <v>0</v>
      </c>
      <c r="H95" s="9"/>
    </row>
    <row r="96" spans="2:8" ht="14.25">
      <c r="B96" s="30"/>
      <c r="C96" s="30"/>
      <c r="D96" s="8" t="s">
        <v>102</v>
      </c>
      <c r="E96" s="9"/>
      <c r="F96" s="9"/>
      <c r="G96" s="9">
        <f t="shared" si="1"/>
        <v>0</v>
      </c>
      <c r="H96" s="9"/>
    </row>
    <row r="97" spans="2:8" ht="14.25">
      <c r="B97" s="30"/>
      <c r="C97" s="30"/>
      <c r="D97" s="8" t="s">
        <v>103</v>
      </c>
      <c r="E97" s="9"/>
      <c r="F97" s="9"/>
      <c r="G97" s="9">
        <f t="shared" si="1"/>
        <v>0</v>
      </c>
      <c r="H97" s="9"/>
    </row>
    <row r="98" spans="2:8" ht="14.25">
      <c r="B98" s="30"/>
      <c r="C98" s="30"/>
      <c r="D98" s="8" t="s">
        <v>104</v>
      </c>
      <c r="E98" s="9"/>
      <c r="F98" s="9"/>
      <c r="G98" s="9">
        <f t="shared" si="1"/>
        <v>0</v>
      </c>
      <c r="H98" s="9"/>
    </row>
    <row r="99" spans="2:8" ht="14.25">
      <c r="B99" s="30"/>
      <c r="C99" s="30"/>
      <c r="D99" s="8" t="s">
        <v>105</v>
      </c>
      <c r="E99" s="9"/>
      <c r="F99" s="9"/>
      <c r="G99" s="9">
        <f t="shared" si="1"/>
        <v>0</v>
      </c>
      <c r="H99" s="9"/>
    </row>
    <row r="100" spans="2:8" ht="14.25">
      <c r="B100" s="30"/>
      <c r="C100" s="30"/>
      <c r="D100" s="8" t="s">
        <v>106</v>
      </c>
      <c r="E100" s="9">
        <f>+E101+E102+E103</f>
        <v>0</v>
      </c>
      <c r="F100" s="9">
        <f>+F101+F102+F103</f>
        <v>0</v>
      </c>
      <c r="G100" s="9">
        <f t="shared" si="1"/>
        <v>0</v>
      </c>
      <c r="H100" s="9"/>
    </row>
    <row r="101" spans="2:8" ht="14.25">
      <c r="B101" s="30"/>
      <c r="C101" s="30"/>
      <c r="D101" s="8" t="s">
        <v>107</v>
      </c>
      <c r="E101" s="9"/>
      <c r="F101" s="9"/>
      <c r="G101" s="9">
        <f t="shared" si="1"/>
        <v>0</v>
      </c>
      <c r="H101" s="9"/>
    </row>
    <row r="102" spans="2:8" ht="14.25">
      <c r="B102" s="30"/>
      <c r="C102" s="30"/>
      <c r="D102" s="8" t="s">
        <v>108</v>
      </c>
      <c r="E102" s="9"/>
      <c r="F102" s="9"/>
      <c r="G102" s="9">
        <f t="shared" si="1"/>
        <v>0</v>
      </c>
      <c r="H102" s="9"/>
    </row>
    <row r="103" spans="2:8" ht="14.25">
      <c r="B103" s="30"/>
      <c r="C103" s="30"/>
      <c r="D103" s="8" t="s">
        <v>109</v>
      </c>
      <c r="E103" s="9"/>
      <c r="F103" s="9"/>
      <c r="G103" s="9">
        <f t="shared" si="1"/>
        <v>0</v>
      </c>
      <c r="H103" s="9"/>
    </row>
    <row r="104" spans="2:8" ht="14.25">
      <c r="B104" s="30"/>
      <c r="C104" s="30"/>
      <c r="D104" s="8" t="s">
        <v>110</v>
      </c>
      <c r="E104" s="9"/>
      <c r="F104" s="9"/>
      <c r="G104" s="9">
        <f t="shared" si="1"/>
        <v>0</v>
      </c>
      <c r="H104" s="9"/>
    </row>
    <row r="105" spans="2:8" ht="14.25">
      <c r="B105" s="30"/>
      <c r="C105" s="30"/>
      <c r="D105" s="8" t="s">
        <v>111</v>
      </c>
      <c r="E105" s="9">
        <v>60000</v>
      </c>
      <c r="F105" s="9"/>
      <c r="G105" s="9">
        <f t="shared" si="1"/>
        <v>60000</v>
      </c>
      <c r="H105" s="9"/>
    </row>
    <row r="106" spans="2:8" ht="14.25">
      <c r="B106" s="30"/>
      <c r="C106" s="30"/>
      <c r="D106" s="8" t="s">
        <v>112</v>
      </c>
      <c r="E106" s="9">
        <v>155000</v>
      </c>
      <c r="F106" s="9">
        <v>155000</v>
      </c>
      <c r="G106" s="9">
        <f t="shared" si="1"/>
        <v>0</v>
      </c>
      <c r="H106" s="9"/>
    </row>
    <row r="107" spans="2:8" ht="14.25">
      <c r="B107" s="30"/>
      <c r="C107" s="30"/>
      <c r="D107" s="8" t="s">
        <v>113</v>
      </c>
      <c r="E107" s="9">
        <f>+E108+E109+E110+E111+E112+E113+E114+E115+E116+E117+E118+E119+E120+E121+E122+E123+E124+E130+E131+E133</f>
        <v>3571000</v>
      </c>
      <c r="F107" s="9">
        <f>+F108+F109+F110+F111+F112+F113+F114+F115+F116+F117+F118+F119+F120+F121+F122+F123+F124+F130+F131+F133</f>
        <v>2609187</v>
      </c>
      <c r="G107" s="9">
        <f t="shared" si="1"/>
        <v>961813</v>
      </c>
      <c r="H107" s="9"/>
    </row>
    <row r="108" spans="2:8" ht="14.25">
      <c r="B108" s="30"/>
      <c r="C108" s="30"/>
      <c r="D108" s="8" t="s">
        <v>114</v>
      </c>
      <c r="E108" s="9">
        <v>362000</v>
      </c>
      <c r="F108" s="9">
        <v>303560</v>
      </c>
      <c r="G108" s="9">
        <f t="shared" si="1"/>
        <v>58440</v>
      </c>
      <c r="H108" s="9"/>
    </row>
    <row r="109" spans="2:8" ht="14.25">
      <c r="B109" s="30"/>
      <c r="C109" s="30"/>
      <c r="D109" s="8" t="s">
        <v>115</v>
      </c>
      <c r="E109" s="9"/>
      <c r="F109" s="9"/>
      <c r="G109" s="9">
        <f t="shared" si="1"/>
        <v>0</v>
      </c>
      <c r="H109" s="9"/>
    </row>
    <row r="110" spans="2:8" ht="14.25">
      <c r="B110" s="30"/>
      <c r="C110" s="30"/>
      <c r="D110" s="8" t="s">
        <v>116</v>
      </c>
      <c r="E110" s="9">
        <v>190000</v>
      </c>
      <c r="F110" s="9">
        <v>125670</v>
      </c>
      <c r="G110" s="9">
        <f t="shared" si="1"/>
        <v>64330</v>
      </c>
      <c r="H110" s="9"/>
    </row>
    <row r="111" spans="2:8" ht="14.25">
      <c r="B111" s="30"/>
      <c r="C111" s="30"/>
      <c r="D111" s="8" t="s">
        <v>117</v>
      </c>
      <c r="E111" s="9">
        <v>150000</v>
      </c>
      <c r="F111" s="9">
        <v>84960</v>
      </c>
      <c r="G111" s="9">
        <f t="shared" si="1"/>
        <v>65040</v>
      </c>
      <c r="H111" s="9"/>
    </row>
    <row r="112" spans="2:8" ht="14.25">
      <c r="B112" s="30"/>
      <c r="C112" s="30"/>
      <c r="D112" s="8" t="s">
        <v>118</v>
      </c>
      <c r="E112" s="9">
        <v>349000</v>
      </c>
      <c r="F112" s="9">
        <v>226233</v>
      </c>
      <c r="G112" s="9">
        <f t="shared" si="1"/>
        <v>122767</v>
      </c>
      <c r="H112" s="9"/>
    </row>
    <row r="113" spans="2:8" ht="14.25">
      <c r="B113" s="30"/>
      <c r="C113" s="30"/>
      <c r="D113" s="8" t="s">
        <v>119</v>
      </c>
      <c r="E113" s="9">
        <v>280000</v>
      </c>
      <c r="F113" s="9">
        <v>156607</v>
      </c>
      <c r="G113" s="9">
        <f t="shared" si="1"/>
        <v>123393</v>
      </c>
      <c r="H113" s="9"/>
    </row>
    <row r="114" spans="2:8" ht="14.25">
      <c r="B114" s="30"/>
      <c r="C114" s="30"/>
      <c r="D114" s="8" t="s">
        <v>120</v>
      </c>
      <c r="E114" s="9"/>
      <c r="F114" s="9"/>
      <c r="G114" s="9">
        <f t="shared" si="1"/>
        <v>0</v>
      </c>
      <c r="H114" s="9"/>
    </row>
    <row r="115" spans="2:8" ht="14.25">
      <c r="B115" s="30"/>
      <c r="C115" s="30"/>
      <c r="D115" s="8" t="s">
        <v>84</v>
      </c>
      <c r="E115" s="9">
        <v>220000</v>
      </c>
      <c r="F115" s="9">
        <v>106835</v>
      </c>
      <c r="G115" s="9">
        <f t="shared" si="1"/>
        <v>113165</v>
      </c>
      <c r="H115" s="9"/>
    </row>
    <row r="116" spans="2:8" ht="14.25">
      <c r="B116" s="30"/>
      <c r="C116" s="30"/>
      <c r="D116" s="8" t="s">
        <v>121</v>
      </c>
      <c r="E116" s="9">
        <v>30000</v>
      </c>
      <c r="F116" s="9"/>
      <c r="G116" s="9">
        <f t="shared" si="1"/>
        <v>30000</v>
      </c>
      <c r="H116" s="9"/>
    </row>
    <row r="117" spans="2:8" ht="14.25">
      <c r="B117" s="30"/>
      <c r="C117" s="30"/>
      <c r="D117" s="8" t="s">
        <v>122</v>
      </c>
      <c r="E117" s="9"/>
      <c r="F117" s="9"/>
      <c r="G117" s="9">
        <f t="shared" si="1"/>
        <v>0</v>
      </c>
      <c r="H117" s="9"/>
    </row>
    <row r="118" spans="2:8" ht="14.25">
      <c r="B118" s="30"/>
      <c r="C118" s="30"/>
      <c r="D118" s="8" t="s">
        <v>123</v>
      </c>
      <c r="E118" s="9">
        <v>270000</v>
      </c>
      <c r="F118" s="9">
        <v>155284</v>
      </c>
      <c r="G118" s="9">
        <f t="shared" si="1"/>
        <v>114716</v>
      </c>
      <c r="H118" s="9"/>
    </row>
    <row r="119" spans="2:8" ht="14.25">
      <c r="B119" s="30"/>
      <c r="C119" s="30"/>
      <c r="D119" s="8" t="s">
        <v>82</v>
      </c>
      <c r="E119" s="9">
        <v>360000</v>
      </c>
      <c r="F119" s="9">
        <v>325518</v>
      </c>
      <c r="G119" s="9">
        <f t="shared" si="1"/>
        <v>34482</v>
      </c>
      <c r="H119" s="9"/>
    </row>
    <row r="120" spans="2:8" ht="14.25">
      <c r="B120" s="30"/>
      <c r="C120" s="30"/>
      <c r="D120" s="8" t="s">
        <v>124</v>
      </c>
      <c r="E120" s="9">
        <v>500000</v>
      </c>
      <c r="F120" s="9">
        <v>398400</v>
      </c>
      <c r="G120" s="9">
        <f t="shared" si="1"/>
        <v>101600</v>
      </c>
      <c r="H120" s="9"/>
    </row>
    <row r="121" spans="2:8" ht="14.25">
      <c r="B121" s="30"/>
      <c r="C121" s="30"/>
      <c r="D121" s="8" t="s">
        <v>125</v>
      </c>
      <c r="E121" s="9">
        <v>110000</v>
      </c>
      <c r="F121" s="9">
        <v>96120</v>
      </c>
      <c r="G121" s="9">
        <f t="shared" si="1"/>
        <v>13880</v>
      </c>
      <c r="H121" s="9"/>
    </row>
    <row r="122" spans="2:8" ht="14.25">
      <c r="B122" s="30"/>
      <c r="C122" s="30"/>
      <c r="D122" s="8" t="s">
        <v>126</v>
      </c>
      <c r="E122" s="9">
        <v>30000</v>
      </c>
      <c r="F122" s="9"/>
      <c r="G122" s="9">
        <f t="shared" si="1"/>
        <v>30000</v>
      </c>
      <c r="H122" s="9"/>
    </row>
    <row r="123" spans="2:8" ht="14.25">
      <c r="B123" s="30"/>
      <c r="C123" s="30"/>
      <c r="D123" s="8" t="s">
        <v>127</v>
      </c>
      <c r="E123" s="9">
        <v>50000</v>
      </c>
      <c r="F123" s="9">
        <v>50000</v>
      </c>
      <c r="G123" s="9">
        <f t="shared" si="1"/>
        <v>0</v>
      </c>
      <c r="H123" s="9"/>
    </row>
    <row r="124" spans="2:8" ht="14.25">
      <c r="B124" s="30"/>
      <c r="C124" s="30"/>
      <c r="D124" s="8" t="s">
        <v>128</v>
      </c>
      <c r="E124" s="9">
        <f>+E125+E126+E127+E128+E129</f>
        <v>0</v>
      </c>
      <c r="F124" s="9">
        <f>+F125+F126+F127+F128+F129</f>
        <v>0</v>
      </c>
      <c r="G124" s="9">
        <f t="shared" si="1"/>
        <v>0</v>
      </c>
      <c r="H124" s="9"/>
    </row>
    <row r="125" spans="2:8" ht="14.25">
      <c r="B125" s="30"/>
      <c r="C125" s="30"/>
      <c r="D125" s="8" t="s">
        <v>41</v>
      </c>
      <c r="E125" s="9"/>
      <c r="F125" s="9"/>
      <c r="G125" s="9">
        <f t="shared" si="1"/>
        <v>0</v>
      </c>
      <c r="H125" s="9"/>
    </row>
    <row r="126" spans="2:8" ht="14.25">
      <c r="B126" s="30"/>
      <c r="C126" s="30"/>
      <c r="D126" s="8" t="s">
        <v>42</v>
      </c>
      <c r="E126" s="9"/>
      <c r="F126" s="9"/>
      <c r="G126" s="9">
        <f t="shared" si="1"/>
        <v>0</v>
      </c>
      <c r="H126" s="9"/>
    </row>
    <row r="127" spans="2:8" ht="14.25">
      <c r="B127" s="30"/>
      <c r="C127" s="30"/>
      <c r="D127" s="8" t="s">
        <v>43</v>
      </c>
      <c r="E127" s="9"/>
      <c r="F127" s="9"/>
      <c r="G127" s="9">
        <f t="shared" si="1"/>
        <v>0</v>
      </c>
      <c r="H127" s="9"/>
    </row>
    <row r="128" spans="2:8" ht="14.25">
      <c r="B128" s="30"/>
      <c r="C128" s="30"/>
      <c r="D128" s="8" t="s">
        <v>44</v>
      </c>
      <c r="E128" s="9"/>
      <c r="F128" s="9"/>
      <c r="G128" s="9">
        <f t="shared" si="1"/>
        <v>0</v>
      </c>
      <c r="H128" s="9"/>
    </row>
    <row r="129" spans="2:8" ht="14.25">
      <c r="B129" s="30"/>
      <c r="C129" s="30"/>
      <c r="D129" s="8" t="s">
        <v>46</v>
      </c>
      <c r="E129" s="9"/>
      <c r="F129" s="9"/>
      <c r="G129" s="9">
        <f t="shared" si="1"/>
        <v>0</v>
      </c>
      <c r="H129" s="9"/>
    </row>
    <row r="130" spans="2:8" ht="14.25">
      <c r="B130" s="30"/>
      <c r="C130" s="30"/>
      <c r="D130" s="8" t="s">
        <v>129</v>
      </c>
      <c r="E130" s="9"/>
      <c r="F130" s="9"/>
      <c r="G130" s="9">
        <f t="shared" si="1"/>
        <v>0</v>
      </c>
      <c r="H130" s="9"/>
    </row>
    <row r="131" spans="2:8" ht="14.25">
      <c r="B131" s="30"/>
      <c r="C131" s="30"/>
      <c r="D131" s="8" t="s">
        <v>130</v>
      </c>
      <c r="E131" s="9">
        <f>+E132</f>
        <v>490000</v>
      </c>
      <c r="F131" s="9">
        <f>+F132</f>
        <v>475200</v>
      </c>
      <c r="G131" s="9">
        <f t="shared" si="1"/>
        <v>14800</v>
      </c>
      <c r="H131" s="9"/>
    </row>
    <row r="132" spans="2:8" ht="14.25">
      <c r="B132" s="30"/>
      <c r="C132" s="30"/>
      <c r="D132" s="8" t="s">
        <v>131</v>
      </c>
      <c r="E132" s="9">
        <v>490000</v>
      </c>
      <c r="F132" s="9">
        <v>475200</v>
      </c>
      <c r="G132" s="9">
        <f t="shared" si="1"/>
        <v>14800</v>
      </c>
      <c r="H132" s="9"/>
    </row>
    <row r="133" spans="2:8" ht="14.25">
      <c r="B133" s="30"/>
      <c r="C133" s="30"/>
      <c r="D133" s="8" t="s">
        <v>111</v>
      </c>
      <c r="E133" s="9">
        <v>180000</v>
      </c>
      <c r="F133" s="9">
        <v>104800</v>
      </c>
      <c r="G133" s="9">
        <f t="shared" si="1"/>
        <v>75200</v>
      </c>
      <c r="H133" s="9"/>
    </row>
    <row r="134" spans="2:8" ht="14.25">
      <c r="B134" s="30"/>
      <c r="C134" s="30"/>
      <c r="D134" s="8" t="s">
        <v>132</v>
      </c>
      <c r="E134" s="9">
        <f>+E135</f>
        <v>0</v>
      </c>
      <c r="F134" s="9">
        <f>+F135</f>
        <v>0</v>
      </c>
      <c r="G134" s="9">
        <f t="shared" si="1"/>
        <v>0</v>
      </c>
      <c r="H134" s="9"/>
    </row>
    <row r="135" spans="2:8" ht="14.25">
      <c r="B135" s="30"/>
      <c r="C135" s="30"/>
      <c r="D135" s="8" t="s">
        <v>133</v>
      </c>
      <c r="E135" s="9"/>
      <c r="F135" s="9"/>
      <c r="G135" s="9">
        <f t="shared" ref="G135:G185" si="2">E135-F135</f>
        <v>0</v>
      </c>
      <c r="H135" s="9"/>
    </row>
    <row r="136" spans="2:8" ht="14.25">
      <c r="B136" s="30"/>
      <c r="C136" s="31"/>
      <c r="D136" s="10" t="s">
        <v>134</v>
      </c>
      <c r="E136" s="11">
        <f>+E54+E67+E107+E134</f>
        <v>35604000</v>
      </c>
      <c r="F136" s="11">
        <f>+F54+F67+F107+F134</f>
        <v>32973041</v>
      </c>
      <c r="G136" s="11">
        <f t="shared" si="2"/>
        <v>2630959</v>
      </c>
      <c r="H136" s="11"/>
    </row>
    <row r="137" spans="2:8" ht="14.25">
      <c r="B137" s="31"/>
      <c r="C137" s="12" t="s">
        <v>135</v>
      </c>
      <c r="D137" s="13"/>
      <c r="E137" s="14">
        <f xml:space="preserve"> +E53 - E136</f>
        <v>260000</v>
      </c>
      <c r="F137" s="14">
        <f xml:space="preserve"> +F53 - F136</f>
        <v>4004270</v>
      </c>
      <c r="G137" s="14">
        <f t="shared" si="2"/>
        <v>-3744270</v>
      </c>
      <c r="H137" s="14"/>
    </row>
    <row r="138" spans="2:8" ht="14.25">
      <c r="B138" s="29" t="s">
        <v>136</v>
      </c>
      <c r="C138" s="29" t="s">
        <v>10</v>
      </c>
      <c r="D138" s="8" t="s">
        <v>137</v>
      </c>
      <c r="E138" s="9">
        <f>+E139</f>
        <v>400000</v>
      </c>
      <c r="F138" s="9">
        <f>+F139</f>
        <v>400000</v>
      </c>
      <c r="G138" s="9">
        <f t="shared" si="2"/>
        <v>0</v>
      </c>
      <c r="H138" s="9"/>
    </row>
    <row r="139" spans="2:8" ht="14.25">
      <c r="B139" s="30"/>
      <c r="C139" s="30"/>
      <c r="D139" s="8" t="s">
        <v>138</v>
      </c>
      <c r="E139" s="9">
        <v>400000</v>
      </c>
      <c r="F139" s="9">
        <v>400000</v>
      </c>
      <c r="G139" s="9">
        <f t="shared" si="2"/>
        <v>0</v>
      </c>
      <c r="H139" s="9"/>
    </row>
    <row r="140" spans="2:8" ht="14.25">
      <c r="B140" s="30"/>
      <c r="C140" s="31"/>
      <c r="D140" s="10" t="s">
        <v>139</v>
      </c>
      <c r="E140" s="11">
        <f>+E138</f>
        <v>400000</v>
      </c>
      <c r="F140" s="11">
        <f>+F138</f>
        <v>400000</v>
      </c>
      <c r="G140" s="11">
        <f t="shared" si="2"/>
        <v>0</v>
      </c>
      <c r="H140" s="11"/>
    </row>
    <row r="141" spans="2:8" ht="14.25">
      <c r="B141" s="30"/>
      <c r="C141" s="29" t="s">
        <v>59</v>
      </c>
      <c r="D141" s="8" t="s">
        <v>140</v>
      </c>
      <c r="E141" s="9">
        <f>+E142</f>
        <v>630000</v>
      </c>
      <c r="F141" s="9">
        <f>+F142</f>
        <v>628320</v>
      </c>
      <c r="G141" s="9">
        <f t="shared" si="2"/>
        <v>1680</v>
      </c>
      <c r="H141" s="9"/>
    </row>
    <row r="142" spans="2:8" ht="14.25">
      <c r="B142" s="30"/>
      <c r="C142" s="30"/>
      <c r="D142" s="8" t="s">
        <v>141</v>
      </c>
      <c r="E142" s="9">
        <v>630000</v>
      </c>
      <c r="F142" s="9">
        <v>628320</v>
      </c>
      <c r="G142" s="9">
        <f t="shared" si="2"/>
        <v>1680</v>
      </c>
      <c r="H142" s="9"/>
    </row>
    <row r="143" spans="2:8" ht="14.25">
      <c r="B143" s="30"/>
      <c r="C143" s="31"/>
      <c r="D143" s="10" t="s">
        <v>142</v>
      </c>
      <c r="E143" s="11">
        <f>+E141</f>
        <v>630000</v>
      </c>
      <c r="F143" s="11">
        <f>+F141</f>
        <v>628320</v>
      </c>
      <c r="G143" s="11">
        <f t="shared" si="2"/>
        <v>1680</v>
      </c>
      <c r="H143" s="11"/>
    </row>
    <row r="144" spans="2:8" ht="14.25">
      <c r="B144" s="31"/>
      <c r="C144" s="15" t="s">
        <v>143</v>
      </c>
      <c r="D144" s="13"/>
      <c r="E144" s="14">
        <f xml:space="preserve"> +E140 - E143</f>
        <v>-230000</v>
      </c>
      <c r="F144" s="14">
        <f xml:space="preserve"> +F140 - F143</f>
        <v>-228320</v>
      </c>
      <c r="G144" s="14">
        <f t="shared" si="2"/>
        <v>-1680</v>
      </c>
      <c r="H144" s="14"/>
    </row>
    <row r="145" spans="2:8" ht="14.25">
      <c r="B145" s="29" t="s">
        <v>144</v>
      </c>
      <c r="C145" s="29" t="s">
        <v>10</v>
      </c>
      <c r="D145" s="8" t="s">
        <v>145</v>
      </c>
      <c r="E145" s="9">
        <f>+E146+E147</f>
        <v>0</v>
      </c>
      <c r="F145" s="9">
        <f>+F146+F147</f>
        <v>0</v>
      </c>
      <c r="G145" s="9">
        <f t="shared" si="2"/>
        <v>0</v>
      </c>
      <c r="H145" s="9"/>
    </row>
    <row r="146" spans="2:8" ht="14.25">
      <c r="B146" s="30"/>
      <c r="C146" s="30"/>
      <c r="D146" s="8" t="s">
        <v>146</v>
      </c>
      <c r="E146" s="9"/>
      <c r="F146" s="9"/>
      <c r="G146" s="9">
        <f t="shared" si="2"/>
        <v>0</v>
      </c>
      <c r="H146" s="9"/>
    </row>
    <row r="147" spans="2:8" ht="14.25">
      <c r="B147" s="30"/>
      <c r="C147" s="30"/>
      <c r="D147" s="8" t="s">
        <v>147</v>
      </c>
      <c r="E147" s="9"/>
      <c r="F147" s="9"/>
      <c r="G147" s="9">
        <f t="shared" si="2"/>
        <v>0</v>
      </c>
      <c r="H147" s="9"/>
    </row>
    <row r="148" spans="2:8" ht="14.25">
      <c r="B148" s="30"/>
      <c r="C148" s="30"/>
      <c r="D148" s="8" t="s">
        <v>148</v>
      </c>
      <c r="E148" s="9">
        <f>+E149+E150+E151+E152+E153+E154+E155+E156+E157+E158</f>
        <v>0</v>
      </c>
      <c r="F148" s="9">
        <f>+F149+F150+F151+F152+F153+F154+F155+F156+F157+F158</f>
        <v>0</v>
      </c>
      <c r="G148" s="9">
        <f t="shared" si="2"/>
        <v>0</v>
      </c>
      <c r="H148" s="9"/>
    </row>
    <row r="149" spans="2:8" ht="14.25">
      <c r="B149" s="30"/>
      <c r="C149" s="30"/>
      <c r="D149" s="8" t="s">
        <v>149</v>
      </c>
      <c r="E149" s="9"/>
      <c r="F149" s="9"/>
      <c r="G149" s="9">
        <f t="shared" si="2"/>
        <v>0</v>
      </c>
      <c r="H149" s="9"/>
    </row>
    <row r="150" spans="2:8" ht="14.25">
      <c r="B150" s="30"/>
      <c r="C150" s="30"/>
      <c r="D150" s="8" t="s">
        <v>150</v>
      </c>
      <c r="E150" s="9"/>
      <c r="F150" s="9"/>
      <c r="G150" s="9">
        <f t="shared" si="2"/>
        <v>0</v>
      </c>
      <c r="H150" s="9"/>
    </row>
    <row r="151" spans="2:8" ht="14.25">
      <c r="B151" s="30"/>
      <c r="C151" s="30"/>
      <c r="D151" s="8" t="s">
        <v>151</v>
      </c>
      <c r="E151" s="9"/>
      <c r="F151" s="9"/>
      <c r="G151" s="9">
        <f t="shared" si="2"/>
        <v>0</v>
      </c>
      <c r="H151" s="9"/>
    </row>
    <row r="152" spans="2:8" ht="14.25">
      <c r="B152" s="30"/>
      <c r="C152" s="30"/>
      <c r="D152" s="8" t="s">
        <v>152</v>
      </c>
      <c r="E152" s="9"/>
      <c r="F152" s="9"/>
      <c r="G152" s="9">
        <f t="shared" si="2"/>
        <v>0</v>
      </c>
      <c r="H152" s="9"/>
    </row>
    <row r="153" spans="2:8" ht="14.25">
      <c r="B153" s="30"/>
      <c r="C153" s="30"/>
      <c r="D153" s="8" t="s">
        <v>153</v>
      </c>
      <c r="E153" s="9"/>
      <c r="F153" s="9"/>
      <c r="G153" s="9">
        <f t="shared" si="2"/>
        <v>0</v>
      </c>
      <c r="H153" s="9"/>
    </row>
    <row r="154" spans="2:8" ht="14.25">
      <c r="B154" s="30"/>
      <c r="C154" s="30"/>
      <c r="D154" s="8" t="s">
        <v>154</v>
      </c>
      <c r="E154" s="9"/>
      <c r="F154" s="9"/>
      <c r="G154" s="9">
        <f t="shared" si="2"/>
        <v>0</v>
      </c>
      <c r="H154" s="9"/>
    </row>
    <row r="155" spans="2:8" ht="14.25">
      <c r="B155" s="30"/>
      <c r="C155" s="30"/>
      <c r="D155" s="8" t="s">
        <v>155</v>
      </c>
      <c r="E155" s="9"/>
      <c r="F155" s="9"/>
      <c r="G155" s="9">
        <f t="shared" si="2"/>
        <v>0</v>
      </c>
      <c r="H155" s="9"/>
    </row>
    <row r="156" spans="2:8" ht="14.25">
      <c r="B156" s="30"/>
      <c r="C156" s="30"/>
      <c r="D156" s="8" t="s">
        <v>156</v>
      </c>
      <c r="E156" s="9"/>
      <c r="F156" s="9"/>
      <c r="G156" s="9">
        <f t="shared" si="2"/>
        <v>0</v>
      </c>
      <c r="H156" s="9"/>
    </row>
    <row r="157" spans="2:8" ht="14.25">
      <c r="B157" s="30"/>
      <c r="C157" s="30"/>
      <c r="D157" s="8" t="s">
        <v>157</v>
      </c>
      <c r="E157" s="9"/>
      <c r="F157" s="9"/>
      <c r="G157" s="9">
        <f t="shared" si="2"/>
        <v>0</v>
      </c>
      <c r="H157" s="9"/>
    </row>
    <row r="158" spans="2:8" ht="14.25">
      <c r="B158" s="30"/>
      <c r="C158" s="30"/>
      <c r="D158" s="8" t="s">
        <v>158</v>
      </c>
      <c r="E158" s="9"/>
      <c r="F158" s="9"/>
      <c r="G158" s="9">
        <f t="shared" si="2"/>
        <v>0</v>
      </c>
      <c r="H158" s="9"/>
    </row>
    <row r="159" spans="2:8" ht="14.25">
      <c r="B159" s="30"/>
      <c r="C159" s="31"/>
      <c r="D159" s="10" t="s">
        <v>159</v>
      </c>
      <c r="E159" s="11">
        <f>+E145+E148</f>
        <v>0</v>
      </c>
      <c r="F159" s="11">
        <f>+F145+F148</f>
        <v>0</v>
      </c>
      <c r="G159" s="11">
        <f t="shared" si="2"/>
        <v>0</v>
      </c>
      <c r="H159" s="11"/>
    </row>
    <row r="160" spans="2:8" ht="14.25">
      <c r="B160" s="30"/>
      <c r="C160" s="29" t="s">
        <v>59</v>
      </c>
      <c r="D160" s="8" t="s">
        <v>160</v>
      </c>
      <c r="E160" s="9">
        <f>+E161+E162+E163+E164</f>
        <v>30000</v>
      </c>
      <c r="F160" s="9">
        <f>+F161+F162+F163+F164</f>
        <v>19952</v>
      </c>
      <c r="G160" s="9">
        <f t="shared" si="2"/>
        <v>10048</v>
      </c>
      <c r="H160" s="9"/>
    </row>
    <row r="161" spans="2:8" ht="14.25">
      <c r="B161" s="30"/>
      <c r="C161" s="30"/>
      <c r="D161" s="8" t="s">
        <v>161</v>
      </c>
      <c r="E161" s="9">
        <v>20000</v>
      </c>
      <c r="F161" s="9">
        <v>18000</v>
      </c>
      <c r="G161" s="9">
        <f t="shared" si="2"/>
        <v>2000</v>
      </c>
      <c r="H161" s="9"/>
    </row>
    <row r="162" spans="2:8" ht="14.25">
      <c r="B162" s="30"/>
      <c r="C162" s="30"/>
      <c r="D162" s="8" t="s">
        <v>162</v>
      </c>
      <c r="E162" s="9"/>
      <c r="F162" s="9"/>
      <c r="G162" s="9">
        <f t="shared" si="2"/>
        <v>0</v>
      </c>
      <c r="H162" s="9"/>
    </row>
    <row r="163" spans="2:8" ht="14.25">
      <c r="B163" s="30"/>
      <c r="C163" s="30"/>
      <c r="D163" s="8" t="s">
        <v>163</v>
      </c>
      <c r="E163" s="9">
        <v>10000</v>
      </c>
      <c r="F163" s="9">
        <v>1952</v>
      </c>
      <c r="G163" s="9">
        <f t="shared" si="2"/>
        <v>8048</v>
      </c>
      <c r="H163" s="9"/>
    </row>
    <row r="164" spans="2:8" ht="14.25">
      <c r="B164" s="30"/>
      <c r="C164" s="30"/>
      <c r="D164" s="8" t="s">
        <v>164</v>
      </c>
      <c r="E164" s="9"/>
      <c r="F164" s="9"/>
      <c r="G164" s="9">
        <f t="shared" si="2"/>
        <v>0</v>
      </c>
      <c r="H164" s="9"/>
    </row>
    <row r="165" spans="2:8" ht="14.25">
      <c r="B165" s="30"/>
      <c r="C165" s="30"/>
      <c r="D165" s="16" t="s">
        <v>165</v>
      </c>
      <c r="E165" s="17">
        <f>+E166+E167</f>
        <v>0</v>
      </c>
      <c r="F165" s="17">
        <f>+F166+F167</f>
        <v>0</v>
      </c>
      <c r="G165" s="17">
        <f t="shared" si="2"/>
        <v>0</v>
      </c>
      <c r="H165" s="17"/>
    </row>
    <row r="166" spans="2:8" ht="14.25">
      <c r="B166" s="30"/>
      <c r="C166" s="30"/>
      <c r="D166" s="16" t="s">
        <v>146</v>
      </c>
      <c r="E166" s="17"/>
      <c r="F166" s="17"/>
      <c r="G166" s="17">
        <f t="shared" si="2"/>
        <v>0</v>
      </c>
      <c r="H166" s="17"/>
    </row>
    <row r="167" spans="2:8" ht="14.25">
      <c r="B167" s="30"/>
      <c r="C167" s="30"/>
      <c r="D167" s="16" t="s">
        <v>147</v>
      </c>
      <c r="E167" s="17"/>
      <c r="F167" s="17"/>
      <c r="G167" s="17">
        <f t="shared" si="2"/>
        <v>0</v>
      </c>
      <c r="H167" s="17"/>
    </row>
    <row r="168" spans="2:8" ht="14.25">
      <c r="B168" s="30"/>
      <c r="C168" s="30"/>
      <c r="D168" s="16" t="s">
        <v>166</v>
      </c>
      <c r="E168" s="17">
        <f>+E169+E170+E171+E172+E173+E174+E175+E176+E177+E178</f>
        <v>0</v>
      </c>
      <c r="F168" s="17">
        <f>+F169+F170+F171+F172+F173+F174+F175+F176+F177+F178</f>
        <v>0</v>
      </c>
      <c r="G168" s="17">
        <f t="shared" si="2"/>
        <v>0</v>
      </c>
      <c r="H168" s="17"/>
    </row>
    <row r="169" spans="2:8" ht="14.25">
      <c r="B169" s="30"/>
      <c r="C169" s="30"/>
      <c r="D169" s="16" t="s">
        <v>149</v>
      </c>
      <c r="E169" s="17"/>
      <c r="F169" s="17"/>
      <c r="G169" s="17">
        <f t="shared" si="2"/>
        <v>0</v>
      </c>
      <c r="H169" s="17"/>
    </row>
    <row r="170" spans="2:8" ht="14.25">
      <c r="B170" s="30"/>
      <c r="C170" s="30"/>
      <c r="D170" s="16" t="s">
        <v>150</v>
      </c>
      <c r="E170" s="17"/>
      <c r="F170" s="17"/>
      <c r="G170" s="17">
        <f t="shared" si="2"/>
        <v>0</v>
      </c>
      <c r="H170" s="17"/>
    </row>
    <row r="171" spans="2:8" ht="14.25">
      <c r="B171" s="30"/>
      <c r="C171" s="30"/>
      <c r="D171" s="16" t="s">
        <v>151</v>
      </c>
      <c r="E171" s="17"/>
      <c r="F171" s="17"/>
      <c r="G171" s="17">
        <f t="shared" si="2"/>
        <v>0</v>
      </c>
      <c r="H171" s="17"/>
    </row>
    <row r="172" spans="2:8" ht="14.25">
      <c r="B172" s="30"/>
      <c r="C172" s="30"/>
      <c r="D172" s="18" t="s">
        <v>152</v>
      </c>
      <c r="E172" s="17"/>
      <c r="F172" s="17"/>
      <c r="G172" s="17">
        <f t="shared" si="2"/>
        <v>0</v>
      </c>
      <c r="H172" s="17"/>
    </row>
    <row r="173" spans="2:8" ht="14.25">
      <c r="B173" s="30"/>
      <c r="C173" s="30"/>
      <c r="D173" s="18" t="s">
        <v>153</v>
      </c>
      <c r="E173" s="17"/>
      <c r="F173" s="17"/>
      <c r="G173" s="17">
        <f t="shared" si="2"/>
        <v>0</v>
      </c>
      <c r="H173" s="17"/>
    </row>
    <row r="174" spans="2:8" ht="14.25">
      <c r="B174" s="30"/>
      <c r="C174" s="30"/>
      <c r="D174" s="18" t="s">
        <v>154</v>
      </c>
      <c r="E174" s="17"/>
      <c r="F174" s="17"/>
      <c r="G174" s="17">
        <f t="shared" si="2"/>
        <v>0</v>
      </c>
      <c r="H174" s="17"/>
    </row>
    <row r="175" spans="2:8" ht="14.25">
      <c r="B175" s="30"/>
      <c r="C175" s="30"/>
      <c r="D175" s="18" t="s">
        <v>155</v>
      </c>
      <c r="E175" s="17"/>
      <c r="F175" s="17"/>
      <c r="G175" s="17">
        <f t="shared" si="2"/>
        <v>0</v>
      </c>
      <c r="H175" s="17"/>
    </row>
    <row r="176" spans="2:8" ht="14.25">
      <c r="B176" s="30"/>
      <c r="C176" s="30"/>
      <c r="D176" s="18" t="s">
        <v>156</v>
      </c>
      <c r="E176" s="17"/>
      <c r="F176" s="17"/>
      <c r="G176" s="17">
        <f t="shared" si="2"/>
        <v>0</v>
      </c>
      <c r="H176" s="17"/>
    </row>
    <row r="177" spans="2:8" ht="14.25">
      <c r="B177" s="30"/>
      <c r="C177" s="30"/>
      <c r="D177" s="18" t="s">
        <v>157</v>
      </c>
      <c r="E177" s="17"/>
      <c r="F177" s="17"/>
      <c r="G177" s="17">
        <f t="shared" si="2"/>
        <v>0</v>
      </c>
      <c r="H177" s="17"/>
    </row>
    <row r="178" spans="2:8" ht="14.25">
      <c r="B178" s="30"/>
      <c r="C178" s="30"/>
      <c r="D178" s="18" t="s">
        <v>158</v>
      </c>
      <c r="E178" s="17"/>
      <c r="F178" s="17"/>
      <c r="G178" s="17">
        <f t="shared" si="2"/>
        <v>0</v>
      </c>
      <c r="H178" s="17"/>
    </row>
    <row r="179" spans="2:8" ht="14.25">
      <c r="B179" s="30"/>
      <c r="C179" s="31"/>
      <c r="D179" s="19" t="s">
        <v>167</v>
      </c>
      <c r="E179" s="20">
        <f>+E160+E165+E168</f>
        <v>30000</v>
      </c>
      <c r="F179" s="20">
        <f>+F160+F165+F168</f>
        <v>19952</v>
      </c>
      <c r="G179" s="20">
        <f t="shared" si="2"/>
        <v>10048</v>
      </c>
      <c r="H179" s="20"/>
    </row>
    <row r="180" spans="2:8" ht="14.25">
      <c r="B180" s="31"/>
      <c r="C180" s="15" t="s">
        <v>168</v>
      </c>
      <c r="D180" s="13"/>
      <c r="E180" s="14">
        <f xml:space="preserve"> +E159 - E179</f>
        <v>-30000</v>
      </c>
      <c r="F180" s="14">
        <f xml:space="preserve"> +F159 - F179</f>
        <v>-19952</v>
      </c>
      <c r="G180" s="14">
        <f t="shared" si="2"/>
        <v>-10048</v>
      </c>
      <c r="H180" s="14"/>
    </row>
    <row r="181" spans="2:8" ht="14.25">
      <c r="B181" s="21" t="s">
        <v>169</v>
      </c>
      <c r="C181" s="22"/>
      <c r="D181" s="23"/>
      <c r="E181" s="24"/>
      <c r="F181" s="24"/>
      <c r="G181" s="24">
        <f>E181 + E182</f>
        <v>0</v>
      </c>
      <c r="H181" s="24"/>
    </row>
    <row r="182" spans="2:8" ht="14.25">
      <c r="B182" s="25"/>
      <c r="C182" s="26"/>
      <c r="D182" s="27"/>
      <c r="E182" s="28"/>
      <c r="F182" s="28"/>
      <c r="G182" s="28"/>
      <c r="H182" s="28"/>
    </row>
    <row r="183" spans="2:8" ht="14.25">
      <c r="B183" s="15" t="s">
        <v>170</v>
      </c>
      <c r="C183" s="12"/>
      <c r="D183" s="13"/>
      <c r="E183" s="14">
        <f xml:space="preserve"> +E137 +E144 +E180 - (E181 + E182)</f>
        <v>0</v>
      </c>
      <c r="F183" s="14">
        <f xml:space="preserve"> +F137 +F144 +F180 - (F181 + F182)</f>
        <v>3755998</v>
      </c>
      <c r="G183" s="14">
        <f t="shared" si="2"/>
        <v>-3755998</v>
      </c>
      <c r="H183" s="14"/>
    </row>
    <row r="184" spans="2:8" ht="14.25">
      <c r="B184" s="15" t="s">
        <v>171</v>
      </c>
      <c r="C184" s="12"/>
      <c r="D184" s="13"/>
      <c r="E184" s="14">
        <v>26800816</v>
      </c>
      <c r="F184" s="14">
        <v>26800816</v>
      </c>
      <c r="G184" s="14">
        <f t="shared" si="2"/>
        <v>0</v>
      </c>
      <c r="H184" s="14"/>
    </row>
    <row r="185" spans="2:8" ht="14.25">
      <c r="B185" s="15" t="s">
        <v>172</v>
      </c>
      <c r="C185" s="12"/>
      <c r="D185" s="13"/>
      <c r="E185" s="14">
        <f xml:space="preserve"> +E183 +E184</f>
        <v>26800816</v>
      </c>
      <c r="F185" s="14">
        <f xml:space="preserve"> +F183 +F184</f>
        <v>30556814</v>
      </c>
      <c r="G185" s="14">
        <f t="shared" si="2"/>
        <v>-3755998</v>
      </c>
      <c r="H185" s="14"/>
    </row>
  </sheetData>
  <mergeCells count="12">
    <mergeCell ref="B2:H2"/>
    <mergeCell ref="B3:H3"/>
    <mergeCell ref="B5:D5"/>
    <mergeCell ref="B6:B137"/>
    <mergeCell ref="C6:C53"/>
    <mergeCell ref="C54:C136"/>
    <mergeCell ref="B138:B144"/>
    <mergeCell ref="C138:C140"/>
    <mergeCell ref="C141:C143"/>
    <mergeCell ref="B145:B180"/>
    <mergeCell ref="C145:C159"/>
    <mergeCell ref="C160:C179"/>
  </mergeCells>
  <phoneticPr fontId="2"/>
  <pageMargins left="0.7" right="0.7" top="0.75" bottom="0.75" header="0.3" footer="0.3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85"/>
  <sheetViews>
    <sheetView showGridLines="0" workbookViewId="0"/>
  </sheetViews>
  <sheetFormatPr defaultRowHeight="13.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32" t="s">
        <v>173</v>
      </c>
      <c r="C2" s="32"/>
      <c r="D2" s="32"/>
      <c r="E2" s="32"/>
      <c r="F2" s="32"/>
      <c r="G2" s="32"/>
      <c r="H2" s="32"/>
    </row>
    <row r="3" spans="2:8" ht="21">
      <c r="B3" s="33" t="s">
        <v>174</v>
      </c>
      <c r="C3" s="33"/>
      <c r="D3" s="33"/>
      <c r="E3" s="33"/>
      <c r="F3" s="33"/>
      <c r="G3" s="33"/>
      <c r="H3" s="33"/>
    </row>
    <row r="4" spans="2:8" ht="15.75">
      <c r="B4" s="4"/>
      <c r="C4" s="4"/>
      <c r="D4" s="4"/>
      <c r="E4" s="4"/>
      <c r="F4" s="2"/>
      <c r="G4" s="2"/>
      <c r="H4" s="4" t="s">
        <v>175</v>
      </c>
    </row>
    <row r="5" spans="2:8" ht="14.25">
      <c r="B5" s="34" t="s">
        <v>4</v>
      </c>
      <c r="C5" s="34"/>
      <c r="D5" s="34"/>
      <c r="E5" s="5" t="s">
        <v>5</v>
      </c>
      <c r="F5" s="5" t="s">
        <v>6</v>
      </c>
      <c r="G5" s="5" t="s">
        <v>7</v>
      </c>
      <c r="H5" s="5" t="s">
        <v>8</v>
      </c>
    </row>
    <row r="6" spans="2:8" ht="14.25">
      <c r="B6" s="29" t="s">
        <v>9</v>
      </c>
      <c r="C6" s="29" t="s">
        <v>10</v>
      </c>
      <c r="D6" s="6" t="s">
        <v>11</v>
      </c>
      <c r="E6" s="7">
        <f>+E7+E8+E9+E10</f>
        <v>115320000</v>
      </c>
      <c r="F6" s="7">
        <f>+F7+F8+F9+F10</f>
        <v>115320000</v>
      </c>
      <c r="G6" s="7">
        <f>E6-F6</f>
        <v>0</v>
      </c>
      <c r="H6" s="7"/>
    </row>
    <row r="7" spans="2:8" ht="14.25">
      <c r="B7" s="30"/>
      <c r="C7" s="30"/>
      <c r="D7" s="8" t="s">
        <v>12</v>
      </c>
      <c r="E7" s="9">
        <v>115320000</v>
      </c>
      <c r="F7" s="9">
        <v>115320000</v>
      </c>
      <c r="G7" s="9">
        <f t="shared" ref="G7:G70" si="0">E7-F7</f>
        <v>0</v>
      </c>
      <c r="H7" s="9"/>
    </row>
    <row r="8" spans="2:8" ht="14.25">
      <c r="B8" s="30"/>
      <c r="C8" s="30"/>
      <c r="D8" s="8" t="s">
        <v>13</v>
      </c>
      <c r="E8" s="9"/>
      <c r="F8" s="9"/>
      <c r="G8" s="9">
        <f t="shared" si="0"/>
        <v>0</v>
      </c>
      <c r="H8" s="9"/>
    </row>
    <row r="9" spans="2:8" ht="14.25">
      <c r="B9" s="30"/>
      <c r="C9" s="30"/>
      <c r="D9" s="8" t="s">
        <v>14</v>
      </c>
      <c r="E9" s="9"/>
      <c r="F9" s="9"/>
      <c r="G9" s="9">
        <f t="shared" si="0"/>
        <v>0</v>
      </c>
      <c r="H9" s="9"/>
    </row>
    <row r="10" spans="2:8" ht="14.25">
      <c r="B10" s="30"/>
      <c r="C10" s="30"/>
      <c r="D10" s="8" t="s">
        <v>15</v>
      </c>
      <c r="E10" s="9">
        <f>+E11+E12+E13+E14+E15+E16+E17+E18+E19</f>
        <v>0</v>
      </c>
      <c r="F10" s="9">
        <f>+F11+F12+F13+F14+F15+F16+F17+F18+F19</f>
        <v>0</v>
      </c>
      <c r="G10" s="9">
        <f t="shared" si="0"/>
        <v>0</v>
      </c>
      <c r="H10" s="9"/>
    </row>
    <row r="11" spans="2:8" ht="14.25">
      <c r="B11" s="30"/>
      <c r="C11" s="30"/>
      <c r="D11" s="8" t="s">
        <v>16</v>
      </c>
      <c r="E11" s="9"/>
      <c r="F11" s="9"/>
      <c r="G11" s="9">
        <f t="shared" si="0"/>
        <v>0</v>
      </c>
      <c r="H11" s="9"/>
    </row>
    <row r="12" spans="2:8" ht="14.25">
      <c r="B12" s="30"/>
      <c r="C12" s="30"/>
      <c r="D12" s="8" t="s">
        <v>17</v>
      </c>
      <c r="E12" s="9"/>
      <c r="F12" s="9"/>
      <c r="G12" s="9">
        <f t="shared" si="0"/>
        <v>0</v>
      </c>
      <c r="H12" s="9"/>
    </row>
    <row r="13" spans="2:8" ht="14.25">
      <c r="B13" s="30"/>
      <c r="C13" s="30"/>
      <c r="D13" s="8" t="s">
        <v>18</v>
      </c>
      <c r="E13" s="9"/>
      <c r="F13" s="9"/>
      <c r="G13" s="9">
        <f t="shared" si="0"/>
        <v>0</v>
      </c>
      <c r="H13" s="9"/>
    </row>
    <row r="14" spans="2:8" ht="14.25">
      <c r="B14" s="30"/>
      <c r="C14" s="30"/>
      <c r="D14" s="8" t="s">
        <v>19</v>
      </c>
      <c r="E14" s="9"/>
      <c r="F14" s="9"/>
      <c r="G14" s="9">
        <f t="shared" si="0"/>
        <v>0</v>
      </c>
      <c r="H14" s="9"/>
    </row>
    <row r="15" spans="2:8" ht="14.25">
      <c r="B15" s="30"/>
      <c r="C15" s="30"/>
      <c r="D15" s="8" t="s">
        <v>20</v>
      </c>
      <c r="E15" s="9"/>
      <c r="F15" s="9"/>
      <c r="G15" s="9">
        <f t="shared" si="0"/>
        <v>0</v>
      </c>
      <c r="H15" s="9"/>
    </row>
    <row r="16" spans="2:8" ht="14.25">
      <c r="B16" s="30"/>
      <c r="C16" s="30"/>
      <c r="D16" s="8" t="s">
        <v>21</v>
      </c>
      <c r="E16" s="9"/>
      <c r="F16" s="9"/>
      <c r="G16" s="9">
        <f t="shared" si="0"/>
        <v>0</v>
      </c>
      <c r="H16" s="9"/>
    </row>
    <row r="17" spans="2:8" ht="14.25">
      <c r="B17" s="30"/>
      <c r="C17" s="30"/>
      <c r="D17" s="8" t="s">
        <v>22</v>
      </c>
      <c r="E17" s="9"/>
      <c r="F17" s="9"/>
      <c r="G17" s="9">
        <f t="shared" si="0"/>
        <v>0</v>
      </c>
      <c r="H17" s="9"/>
    </row>
    <row r="18" spans="2:8" ht="14.25">
      <c r="B18" s="30"/>
      <c r="C18" s="30"/>
      <c r="D18" s="8" t="s">
        <v>23</v>
      </c>
      <c r="E18" s="9"/>
      <c r="F18" s="9"/>
      <c r="G18" s="9">
        <f t="shared" si="0"/>
        <v>0</v>
      </c>
      <c r="H18" s="9"/>
    </row>
    <row r="19" spans="2:8" ht="14.25">
      <c r="B19" s="30"/>
      <c r="C19" s="30"/>
      <c r="D19" s="8" t="s">
        <v>24</v>
      </c>
      <c r="E19" s="9"/>
      <c r="F19" s="9"/>
      <c r="G19" s="9">
        <f t="shared" si="0"/>
        <v>0</v>
      </c>
      <c r="H19" s="9"/>
    </row>
    <row r="20" spans="2:8" ht="14.25">
      <c r="B20" s="30"/>
      <c r="C20" s="30"/>
      <c r="D20" s="8" t="s">
        <v>25</v>
      </c>
      <c r="E20" s="9">
        <f>+E21+E24+E25+E26+E27</f>
        <v>380000</v>
      </c>
      <c r="F20" s="9">
        <f>+F21+F24+F25+F26+F27</f>
        <v>333800</v>
      </c>
      <c r="G20" s="9">
        <f t="shared" si="0"/>
        <v>46200</v>
      </c>
      <c r="H20" s="9"/>
    </row>
    <row r="21" spans="2:8" ht="14.25">
      <c r="B21" s="30"/>
      <c r="C21" s="30"/>
      <c r="D21" s="8" t="s">
        <v>26</v>
      </c>
      <c r="E21" s="9">
        <f>+E22+E23</f>
        <v>0</v>
      </c>
      <c r="F21" s="9">
        <f>+F22+F23</f>
        <v>0</v>
      </c>
      <c r="G21" s="9">
        <f t="shared" si="0"/>
        <v>0</v>
      </c>
      <c r="H21" s="9"/>
    </row>
    <row r="22" spans="2:8" ht="14.25">
      <c r="B22" s="30"/>
      <c r="C22" s="30"/>
      <c r="D22" s="8" t="s">
        <v>27</v>
      </c>
      <c r="E22" s="9"/>
      <c r="F22" s="9"/>
      <c r="G22" s="9">
        <f t="shared" si="0"/>
        <v>0</v>
      </c>
      <c r="H22" s="9"/>
    </row>
    <row r="23" spans="2:8" ht="14.25">
      <c r="B23" s="30"/>
      <c r="C23" s="30"/>
      <c r="D23" s="8" t="s">
        <v>28</v>
      </c>
      <c r="E23" s="9"/>
      <c r="F23" s="9"/>
      <c r="G23" s="9">
        <f t="shared" si="0"/>
        <v>0</v>
      </c>
      <c r="H23" s="9"/>
    </row>
    <row r="24" spans="2:8" ht="14.25">
      <c r="B24" s="30"/>
      <c r="C24" s="30"/>
      <c r="D24" s="8" t="s">
        <v>29</v>
      </c>
      <c r="E24" s="9">
        <v>80000</v>
      </c>
      <c r="F24" s="9">
        <v>33800</v>
      </c>
      <c r="G24" s="9">
        <f t="shared" si="0"/>
        <v>46200</v>
      </c>
      <c r="H24" s="9"/>
    </row>
    <row r="25" spans="2:8" ht="14.25">
      <c r="B25" s="30"/>
      <c r="C25" s="30"/>
      <c r="D25" s="8" t="s">
        <v>30</v>
      </c>
      <c r="E25" s="9">
        <v>300000</v>
      </c>
      <c r="F25" s="9">
        <v>300000</v>
      </c>
      <c r="G25" s="9">
        <f t="shared" si="0"/>
        <v>0</v>
      </c>
      <c r="H25" s="9"/>
    </row>
    <row r="26" spans="2:8" ht="14.25">
      <c r="B26" s="30"/>
      <c r="C26" s="30"/>
      <c r="D26" s="8" t="s">
        <v>31</v>
      </c>
      <c r="E26" s="9"/>
      <c r="F26" s="9"/>
      <c r="G26" s="9">
        <f t="shared" si="0"/>
        <v>0</v>
      </c>
      <c r="H26" s="9"/>
    </row>
    <row r="27" spans="2:8" ht="14.25">
      <c r="B27" s="30"/>
      <c r="C27" s="30"/>
      <c r="D27" s="8" t="s">
        <v>32</v>
      </c>
      <c r="E27" s="9"/>
      <c r="F27" s="9"/>
      <c r="G27" s="9">
        <f t="shared" si="0"/>
        <v>0</v>
      </c>
      <c r="H27" s="9"/>
    </row>
    <row r="28" spans="2:8" ht="14.25">
      <c r="B28" s="30"/>
      <c r="C28" s="30"/>
      <c r="D28" s="8" t="s">
        <v>33</v>
      </c>
      <c r="E28" s="9">
        <f>+E29+E30</f>
        <v>0</v>
      </c>
      <c r="F28" s="9">
        <f>+F29+F30</f>
        <v>0</v>
      </c>
      <c r="G28" s="9">
        <f t="shared" si="0"/>
        <v>0</v>
      </c>
      <c r="H28" s="9"/>
    </row>
    <row r="29" spans="2:8" ht="14.25">
      <c r="B29" s="30"/>
      <c r="C29" s="30"/>
      <c r="D29" s="8" t="s">
        <v>34</v>
      </c>
      <c r="E29" s="9"/>
      <c r="F29" s="9"/>
      <c r="G29" s="9">
        <f t="shared" si="0"/>
        <v>0</v>
      </c>
      <c r="H29" s="9"/>
    </row>
    <row r="30" spans="2:8" ht="14.25">
      <c r="B30" s="30"/>
      <c r="C30" s="30"/>
      <c r="D30" s="8" t="s">
        <v>35</v>
      </c>
      <c r="E30" s="9"/>
      <c r="F30" s="9"/>
      <c r="G30" s="9">
        <f t="shared" si="0"/>
        <v>0</v>
      </c>
      <c r="H30" s="9"/>
    </row>
    <row r="31" spans="2:8" ht="14.25">
      <c r="B31" s="30"/>
      <c r="C31" s="30"/>
      <c r="D31" s="8" t="s">
        <v>36</v>
      </c>
      <c r="E31" s="9">
        <f>+E32+E35+E42</f>
        <v>19397000</v>
      </c>
      <c r="F31" s="9">
        <f>+F32+F35+F42</f>
        <v>17855325</v>
      </c>
      <c r="G31" s="9">
        <f t="shared" si="0"/>
        <v>1541675</v>
      </c>
      <c r="H31" s="9"/>
    </row>
    <row r="32" spans="2:8" ht="14.25">
      <c r="B32" s="30"/>
      <c r="C32" s="30"/>
      <c r="D32" s="8" t="s">
        <v>37</v>
      </c>
      <c r="E32" s="9">
        <f>+E33+E34</f>
        <v>19337000</v>
      </c>
      <c r="F32" s="9">
        <f>+F33+F34</f>
        <v>17795325</v>
      </c>
      <c r="G32" s="9">
        <f t="shared" si="0"/>
        <v>1541675</v>
      </c>
      <c r="H32" s="9"/>
    </row>
    <row r="33" spans="2:8" ht="14.25">
      <c r="B33" s="30"/>
      <c r="C33" s="30"/>
      <c r="D33" s="8" t="s">
        <v>38</v>
      </c>
      <c r="E33" s="9">
        <v>19037000</v>
      </c>
      <c r="F33" s="9">
        <v>17495565</v>
      </c>
      <c r="G33" s="9">
        <f t="shared" si="0"/>
        <v>1541435</v>
      </c>
      <c r="H33" s="9"/>
    </row>
    <row r="34" spans="2:8" ht="14.25">
      <c r="B34" s="30"/>
      <c r="C34" s="30"/>
      <c r="D34" s="8" t="s">
        <v>39</v>
      </c>
      <c r="E34" s="9">
        <v>300000</v>
      </c>
      <c r="F34" s="9">
        <v>299760</v>
      </c>
      <c r="G34" s="9">
        <f t="shared" si="0"/>
        <v>240</v>
      </c>
      <c r="H34" s="9"/>
    </row>
    <row r="35" spans="2:8" ht="14.25">
      <c r="B35" s="30"/>
      <c r="C35" s="30"/>
      <c r="D35" s="8" t="s">
        <v>40</v>
      </c>
      <c r="E35" s="9">
        <f>+E36+E37+E38+E39+E40+E41</f>
        <v>0</v>
      </c>
      <c r="F35" s="9">
        <f>+F36+F37+F38+F39+F40+F41</f>
        <v>0</v>
      </c>
      <c r="G35" s="9">
        <f t="shared" si="0"/>
        <v>0</v>
      </c>
      <c r="H35" s="9"/>
    </row>
    <row r="36" spans="2:8" ht="14.25">
      <c r="B36" s="30"/>
      <c r="C36" s="30"/>
      <c r="D36" s="8" t="s">
        <v>41</v>
      </c>
      <c r="E36" s="9"/>
      <c r="F36" s="9"/>
      <c r="G36" s="9">
        <f t="shared" si="0"/>
        <v>0</v>
      </c>
      <c r="H36" s="9"/>
    </row>
    <row r="37" spans="2:8" ht="14.25">
      <c r="B37" s="30"/>
      <c r="C37" s="30"/>
      <c r="D37" s="8" t="s">
        <v>42</v>
      </c>
      <c r="E37" s="9"/>
      <c r="F37" s="9"/>
      <c r="G37" s="9">
        <f t="shared" si="0"/>
        <v>0</v>
      </c>
      <c r="H37" s="9"/>
    </row>
    <row r="38" spans="2:8" ht="14.25">
      <c r="B38" s="30"/>
      <c r="C38" s="30"/>
      <c r="D38" s="8" t="s">
        <v>43</v>
      </c>
      <c r="E38" s="9"/>
      <c r="F38" s="9"/>
      <c r="G38" s="9">
        <f t="shared" si="0"/>
        <v>0</v>
      </c>
      <c r="H38" s="9"/>
    </row>
    <row r="39" spans="2:8" ht="14.25">
      <c r="B39" s="30"/>
      <c r="C39" s="30"/>
      <c r="D39" s="8" t="s">
        <v>44</v>
      </c>
      <c r="E39" s="9"/>
      <c r="F39" s="9"/>
      <c r="G39" s="9">
        <f t="shared" si="0"/>
        <v>0</v>
      </c>
      <c r="H39" s="9"/>
    </row>
    <row r="40" spans="2:8" ht="14.25">
      <c r="B40" s="30"/>
      <c r="C40" s="30"/>
      <c r="D40" s="8" t="s">
        <v>45</v>
      </c>
      <c r="E40" s="9"/>
      <c r="F40" s="9"/>
      <c r="G40" s="9">
        <f t="shared" si="0"/>
        <v>0</v>
      </c>
      <c r="H40" s="9"/>
    </row>
    <row r="41" spans="2:8" ht="14.25">
      <c r="B41" s="30"/>
      <c r="C41" s="30"/>
      <c r="D41" s="8" t="s">
        <v>46</v>
      </c>
      <c r="E41" s="9"/>
      <c r="F41" s="9"/>
      <c r="G41" s="9">
        <f t="shared" si="0"/>
        <v>0</v>
      </c>
      <c r="H41" s="9"/>
    </row>
    <row r="42" spans="2:8" ht="14.25">
      <c r="B42" s="30"/>
      <c r="C42" s="30"/>
      <c r="D42" s="8" t="s">
        <v>47</v>
      </c>
      <c r="E42" s="9">
        <v>60000</v>
      </c>
      <c r="F42" s="9">
        <v>60000</v>
      </c>
      <c r="G42" s="9">
        <f t="shared" si="0"/>
        <v>0</v>
      </c>
      <c r="H42" s="9"/>
    </row>
    <row r="43" spans="2:8" ht="14.25">
      <c r="B43" s="30"/>
      <c r="C43" s="30"/>
      <c r="D43" s="8" t="s">
        <v>48</v>
      </c>
      <c r="E43" s="9"/>
      <c r="F43" s="9"/>
      <c r="G43" s="9">
        <f t="shared" si="0"/>
        <v>0</v>
      </c>
      <c r="H43" s="9"/>
    </row>
    <row r="44" spans="2:8" ht="14.25">
      <c r="B44" s="30"/>
      <c r="C44" s="30"/>
      <c r="D44" s="8" t="s">
        <v>49</v>
      </c>
      <c r="E44" s="9">
        <v>45000</v>
      </c>
      <c r="F44" s="9">
        <v>6056</v>
      </c>
      <c r="G44" s="9">
        <f t="shared" si="0"/>
        <v>38944</v>
      </c>
      <c r="H44" s="9"/>
    </row>
    <row r="45" spans="2:8" ht="14.25">
      <c r="B45" s="30"/>
      <c r="C45" s="30"/>
      <c r="D45" s="8" t="s">
        <v>50</v>
      </c>
      <c r="E45" s="9">
        <f>+E46+E50+E51+E52</f>
        <v>1570000</v>
      </c>
      <c r="F45" s="9">
        <f>+F46+F50+F51+F52</f>
        <v>1495846</v>
      </c>
      <c r="G45" s="9">
        <f t="shared" si="0"/>
        <v>74154</v>
      </c>
      <c r="H45" s="9"/>
    </row>
    <row r="46" spans="2:8" ht="14.25">
      <c r="B46" s="30"/>
      <c r="C46" s="30"/>
      <c r="D46" s="8" t="s">
        <v>51</v>
      </c>
      <c r="E46" s="9">
        <f>+E47+E48+E49</f>
        <v>1200000</v>
      </c>
      <c r="F46" s="9">
        <f>+F47+F48+F49</f>
        <v>1118996</v>
      </c>
      <c r="G46" s="9">
        <f t="shared" si="0"/>
        <v>81004</v>
      </c>
      <c r="H46" s="9"/>
    </row>
    <row r="47" spans="2:8" ht="14.25">
      <c r="B47" s="30"/>
      <c r="C47" s="30"/>
      <c r="D47" s="8" t="s">
        <v>52</v>
      </c>
      <c r="E47" s="9">
        <v>1200000</v>
      </c>
      <c r="F47" s="9">
        <v>1118996</v>
      </c>
      <c r="G47" s="9">
        <f t="shared" si="0"/>
        <v>81004</v>
      </c>
      <c r="H47" s="9"/>
    </row>
    <row r="48" spans="2:8" ht="14.25">
      <c r="B48" s="30"/>
      <c r="C48" s="30"/>
      <c r="D48" s="8" t="s">
        <v>53</v>
      </c>
      <c r="E48" s="9"/>
      <c r="F48" s="9"/>
      <c r="G48" s="9">
        <f t="shared" si="0"/>
        <v>0</v>
      </c>
      <c r="H48" s="9"/>
    </row>
    <row r="49" spans="2:8" ht="14.25">
      <c r="B49" s="30"/>
      <c r="C49" s="30"/>
      <c r="D49" s="8" t="s">
        <v>54</v>
      </c>
      <c r="E49" s="9"/>
      <c r="F49" s="9"/>
      <c r="G49" s="9">
        <f t="shared" si="0"/>
        <v>0</v>
      </c>
      <c r="H49" s="9"/>
    </row>
    <row r="50" spans="2:8" ht="14.25">
      <c r="B50" s="30"/>
      <c r="C50" s="30"/>
      <c r="D50" s="8" t="s">
        <v>55</v>
      </c>
      <c r="E50" s="9">
        <v>100000</v>
      </c>
      <c r="F50" s="9">
        <v>108000</v>
      </c>
      <c r="G50" s="9">
        <f t="shared" si="0"/>
        <v>-8000</v>
      </c>
      <c r="H50" s="9"/>
    </row>
    <row r="51" spans="2:8" ht="14.25">
      <c r="B51" s="30"/>
      <c r="C51" s="30"/>
      <c r="D51" s="8" t="s">
        <v>56</v>
      </c>
      <c r="E51" s="9">
        <v>270000</v>
      </c>
      <c r="F51" s="9">
        <v>268850</v>
      </c>
      <c r="G51" s="9">
        <f t="shared" si="0"/>
        <v>1150</v>
      </c>
      <c r="H51" s="9"/>
    </row>
    <row r="52" spans="2:8" ht="14.25">
      <c r="B52" s="30"/>
      <c r="C52" s="30"/>
      <c r="D52" s="8" t="s">
        <v>57</v>
      </c>
      <c r="E52" s="9"/>
      <c r="F52" s="9"/>
      <c r="G52" s="9">
        <f t="shared" si="0"/>
        <v>0</v>
      </c>
      <c r="H52" s="9"/>
    </row>
    <row r="53" spans="2:8" ht="14.25">
      <c r="B53" s="30"/>
      <c r="C53" s="31"/>
      <c r="D53" s="10" t="s">
        <v>58</v>
      </c>
      <c r="E53" s="11">
        <f>+E6+E20+E28+E31+E43+E44+E45</f>
        <v>136712000</v>
      </c>
      <c r="F53" s="11">
        <f>+F6+F20+F28+F31+F43+F44+F45</f>
        <v>135011027</v>
      </c>
      <c r="G53" s="11">
        <f t="shared" si="0"/>
        <v>1700973</v>
      </c>
      <c r="H53" s="11"/>
    </row>
    <row r="54" spans="2:8" ht="14.25">
      <c r="B54" s="30"/>
      <c r="C54" s="29" t="s">
        <v>59</v>
      </c>
      <c r="D54" s="8" t="s">
        <v>60</v>
      </c>
      <c r="E54" s="9">
        <f>+E55+E56+E59+E62+E65+E66</f>
        <v>64080000</v>
      </c>
      <c r="F54" s="9">
        <f>+F55+F56+F59+F62+F65+F66</f>
        <v>63178756</v>
      </c>
      <c r="G54" s="9">
        <f t="shared" si="0"/>
        <v>901244</v>
      </c>
      <c r="H54" s="9"/>
    </row>
    <row r="55" spans="2:8" ht="14.25">
      <c r="B55" s="30"/>
      <c r="C55" s="30"/>
      <c r="D55" s="8" t="s">
        <v>61</v>
      </c>
      <c r="E55" s="9"/>
      <c r="F55" s="9"/>
      <c r="G55" s="9">
        <f t="shared" si="0"/>
        <v>0</v>
      </c>
      <c r="H55" s="9"/>
    </row>
    <row r="56" spans="2:8" ht="14.25">
      <c r="B56" s="30"/>
      <c r="C56" s="30"/>
      <c r="D56" s="8" t="s">
        <v>62</v>
      </c>
      <c r="E56" s="9">
        <f>+E57+E58</f>
        <v>34520000</v>
      </c>
      <c r="F56" s="9">
        <f>+F57+F58</f>
        <v>34005210</v>
      </c>
      <c r="G56" s="9">
        <f t="shared" si="0"/>
        <v>514790</v>
      </c>
      <c r="H56" s="9"/>
    </row>
    <row r="57" spans="2:8" ht="14.25">
      <c r="B57" s="30"/>
      <c r="C57" s="30"/>
      <c r="D57" s="8" t="s">
        <v>63</v>
      </c>
      <c r="E57" s="9">
        <v>17420000</v>
      </c>
      <c r="F57" s="9">
        <v>17126644</v>
      </c>
      <c r="G57" s="9">
        <f t="shared" si="0"/>
        <v>293356</v>
      </c>
      <c r="H57" s="9"/>
    </row>
    <row r="58" spans="2:8" ht="14.25">
      <c r="B58" s="30"/>
      <c r="C58" s="30"/>
      <c r="D58" s="8" t="s">
        <v>64</v>
      </c>
      <c r="E58" s="9">
        <v>17100000</v>
      </c>
      <c r="F58" s="9">
        <v>16878566</v>
      </c>
      <c r="G58" s="9">
        <f t="shared" si="0"/>
        <v>221434</v>
      </c>
      <c r="H58" s="9"/>
    </row>
    <row r="59" spans="2:8" ht="14.25">
      <c r="B59" s="30"/>
      <c r="C59" s="30"/>
      <c r="D59" s="8" t="s">
        <v>65</v>
      </c>
      <c r="E59" s="9">
        <f>+E60+E61</f>
        <v>11640000</v>
      </c>
      <c r="F59" s="9">
        <f>+F60+F61</f>
        <v>11600786</v>
      </c>
      <c r="G59" s="9">
        <f t="shared" si="0"/>
        <v>39214</v>
      </c>
      <c r="H59" s="9"/>
    </row>
    <row r="60" spans="2:8" ht="14.25">
      <c r="B60" s="30"/>
      <c r="C60" s="30"/>
      <c r="D60" s="8" t="s">
        <v>66</v>
      </c>
      <c r="E60" s="9">
        <v>7210000</v>
      </c>
      <c r="F60" s="9">
        <v>7201786</v>
      </c>
      <c r="G60" s="9">
        <f t="shared" si="0"/>
        <v>8214</v>
      </c>
      <c r="H60" s="9"/>
    </row>
    <row r="61" spans="2:8" ht="14.25">
      <c r="B61" s="30"/>
      <c r="C61" s="30"/>
      <c r="D61" s="8" t="s">
        <v>67</v>
      </c>
      <c r="E61" s="9">
        <v>4430000</v>
      </c>
      <c r="F61" s="9">
        <v>4399000</v>
      </c>
      <c r="G61" s="9">
        <f t="shared" si="0"/>
        <v>31000</v>
      </c>
      <c r="H61" s="9"/>
    </row>
    <row r="62" spans="2:8" ht="14.25">
      <c r="B62" s="30"/>
      <c r="C62" s="30"/>
      <c r="D62" s="8" t="s">
        <v>68</v>
      </c>
      <c r="E62" s="9">
        <f>+E63+E64</f>
        <v>8890000</v>
      </c>
      <c r="F62" s="9">
        <f>+F63+F64</f>
        <v>8702675</v>
      </c>
      <c r="G62" s="9">
        <f t="shared" si="0"/>
        <v>187325</v>
      </c>
      <c r="H62" s="9"/>
    </row>
    <row r="63" spans="2:8" ht="14.25">
      <c r="B63" s="30"/>
      <c r="C63" s="30"/>
      <c r="D63" s="8" t="s">
        <v>69</v>
      </c>
      <c r="E63" s="9">
        <v>2400000</v>
      </c>
      <c r="F63" s="9">
        <v>2346335</v>
      </c>
      <c r="G63" s="9">
        <f t="shared" si="0"/>
        <v>53665</v>
      </c>
      <c r="H63" s="9"/>
    </row>
    <row r="64" spans="2:8" ht="14.25">
      <c r="B64" s="30"/>
      <c r="C64" s="30"/>
      <c r="D64" s="8" t="s">
        <v>70</v>
      </c>
      <c r="E64" s="9">
        <v>6490000</v>
      </c>
      <c r="F64" s="9">
        <v>6356340</v>
      </c>
      <c r="G64" s="9">
        <f t="shared" si="0"/>
        <v>133660</v>
      </c>
      <c r="H64" s="9"/>
    </row>
    <row r="65" spans="2:8" ht="14.25">
      <c r="B65" s="30"/>
      <c r="C65" s="30"/>
      <c r="D65" s="8" t="s">
        <v>71</v>
      </c>
      <c r="E65" s="9">
        <v>1900000</v>
      </c>
      <c r="F65" s="9">
        <v>1750080</v>
      </c>
      <c r="G65" s="9">
        <f t="shared" si="0"/>
        <v>149920</v>
      </c>
      <c r="H65" s="9"/>
    </row>
    <row r="66" spans="2:8" ht="14.25">
      <c r="B66" s="30"/>
      <c r="C66" s="30"/>
      <c r="D66" s="8" t="s">
        <v>72</v>
      </c>
      <c r="E66" s="9">
        <v>7130000</v>
      </c>
      <c r="F66" s="9">
        <v>7120005</v>
      </c>
      <c r="G66" s="9">
        <f t="shared" si="0"/>
        <v>9995</v>
      </c>
      <c r="H66" s="9"/>
    </row>
    <row r="67" spans="2:8" ht="14.25">
      <c r="B67" s="30"/>
      <c r="C67" s="30"/>
      <c r="D67" s="8" t="s">
        <v>73</v>
      </c>
      <c r="E67" s="9">
        <f>+E68+E69+E70+E71+E72+E73+E74+E75+E76+E77+E78+E79+E82+E83+E84+E85+E86+E87+E88+E89+E90+E91+E92+E94+E100+E104+E105+E106</f>
        <v>43175000</v>
      </c>
      <c r="F67" s="9">
        <f>+F68+F69+F70+F71+F72+F73+F74+F75+F76+F77+F78+F79+F82+F83+F84+F85+F86+F87+F88+F89+F90+F91+F92+F94+F100+F104+F105+F106</f>
        <v>39609007</v>
      </c>
      <c r="G67" s="9">
        <f t="shared" si="0"/>
        <v>3565993</v>
      </c>
      <c r="H67" s="9"/>
    </row>
    <row r="68" spans="2:8" ht="14.25">
      <c r="B68" s="30"/>
      <c r="C68" s="30"/>
      <c r="D68" s="8" t="s">
        <v>74</v>
      </c>
      <c r="E68" s="9">
        <v>180000</v>
      </c>
      <c r="F68" s="9">
        <v>146135</v>
      </c>
      <c r="G68" s="9">
        <f t="shared" si="0"/>
        <v>33865</v>
      </c>
      <c r="H68" s="9"/>
    </row>
    <row r="69" spans="2:8" ht="14.25">
      <c r="B69" s="30"/>
      <c r="C69" s="30"/>
      <c r="D69" s="8" t="s">
        <v>75</v>
      </c>
      <c r="E69" s="9">
        <v>50000</v>
      </c>
      <c r="F69" s="9"/>
      <c r="G69" s="9">
        <f t="shared" si="0"/>
        <v>50000</v>
      </c>
      <c r="H69" s="9"/>
    </row>
    <row r="70" spans="2:8" ht="14.25">
      <c r="B70" s="30"/>
      <c r="C70" s="30"/>
      <c r="D70" s="8" t="s">
        <v>76</v>
      </c>
      <c r="E70" s="9">
        <v>280000</v>
      </c>
      <c r="F70" s="9">
        <v>183140</v>
      </c>
      <c r="G70" s="9">
        <f t="shared" si="0"/>
        <v>96860</v>
      </c>
      <c r="H70" s="9"/>
    </row>
    <row r="71" spans="2:8" ht="14.25">
      <c r="B71" s="30"/>
      <c r="C71" s="30"/>
      <c r="D71" s="8" t="s">
        <v>77</v>
      </c>
      <c r="E71" s="9">
        <v>560000</v>
      </c>
      <c r="F71" s="9">
        <v>372581</v>
      </c>
      <c r="G71" s="9">
        <f t="shared" ref="G71:G134" si="1">E71-F71</f>
        <v>187419</v>
      </c>
      <c r="H71" s="9"/>
    </row>
    <row r="72" spans="2:8" ht="14.25">
      <c r="B72" s="30"/>
      <c r="C72" s="30"/>
      <c r="D72" s="8" t="s">
        <v>78</v>
      </c>
      <c r="E72" s="9">
        <v>32600000</v>
      </c>
      <c r="F72" s="9">
        <v>31159408</v>
      </c>
      <c r="G72" s="9">
        <f t="shared" si="1"/>
        <v>1440592</v>
      </c>
      <c r="H72" s="9"/>
    </row>
    <row r="73" spans="2:8" ht="14.25">
      <c r="B73" s="30"/>
      <c r="C73" s="30"/>
      <c r="D73" s="8" t="s">
        <v>79</v>
      </c>
      <c r="E73" s="9">
        <v>120000</v>
      </c>
      <c r="F73" s="9">
        <v>86443</v>
      </c>
      <c r="G73" s="9">
        <f t="shared" si="1"/>
        <v>33557</v>
      </c>
      <c r="H73" s="9"/>
    </row>
    <row r="74" spans="2:8" ht="14.25">
      <c r="B74" s="30"/>
      <c r="C74" s="30"/>
      <c r="D74" s="8" t="s">
        <v>80</v>
      </c>
      <c r="E74" s="9">
        <v>4850000</v>
      </c>
      <c r="F74" s="9">
        <v>3841990</v>
      </c>
      <c r="G74" s="9">
        <f t="shared" si="1"/>
        <v>1008010</v>
      </c>
      <c r="H74" s="9"/>
    </row>
    <row r="75" spans="2:8" ht="14.25">
      <c r="B75" s="30"/>
      <c r="C75" s="30"/>
      <c r="D75" s="8" t="s">
        <v>81</v>
      </c>
      <c r="E75" s="9">
        <v>370000</v>
      </c>
      <c r="F75" s="9">
        <v>305640</v>
      </c>
      <c r="G75" s="9">
        <f t="shared" si="1"/>
        <v>64360</v>
      </c>
      <c r="H75" s="9"/>
    </row>
    <row r="76" spans="2:8" ht="14.25">
      <c r="B76" s="30"/>
      <c r="C76" s="30"/>
      <c r="D76" s="8" t="s">
        <v>82</v>
      </c>
      <c r="E76" s="9">
        <v>250000</v>
      </c>
      <c r="F76" s="9">
        <v>200512</v>
      </c>
      <c r="G76" s="9">
        <f t="shared" si="1"/>
        <v>49488</v>
      </c>
      <c r="H76" s="9"/>
    </row>
    <row r="77" spans="2:8" ht="14.25">
      <c r="B77" s="30"/>
      <c r="C77" s="30"/>
      <c r="D77" s="8" t="s">
        <v>83</v>
      </c>
      <c r="E77" s="9">
        <v>580000</v>
      </c>
      <c r="F77" s="9">
        <v>350075</v>
      </c>
      <c r="G77" s="9">
        <f t="shared" si="1"/>
        <v>229925</v>
      </c>
      <c r="H77" s="9"/>
    </row>
    <row r="78" spans="2:8" ht="14.25">
      <c r="B78" s="30"/>
      <c r="C78" s="30"/>
      <c r="D78" s="8" t="s">
        <v>84</v>
      </c>
      <c r="E78" s="9">
        <v>280000</v>
      </c>
      <c r="F78" s="9">
        <v>100831</v>
      </c>
      <c r="G78" s="9">
        <f t="shared" si="1"/>
        <v>179169</v>
      </c>
      <c r="H78" s="9"/>
    </row>
    <row r="79" spans="2:8" ht="14.25">
      <c r="B79" s="30"/>
      <c r="C79" s="30"/>
      <c r="D79" s="8" t="s">
        <v>85</v>
      </c>
      <c r="E79" s="9">
        <f>+E80+E81</f>
        <v>250000</v>
      </c>
      <c r="F79" s="9">
        <f>+F80+F81</f>
        <v>110360</v>
      </c>
      <c r="G79" s="9">
        <f t="shared" si="1"/>
        <v>139640</v>
      </c>
      <c r="H79" s="9"/>
    </row>
    <row r="80" spans="2:8" ht="14.25">
      <c r="B80" s="30"/>
      <c r="C80" s="30"/>
      <c r="D80" s="8" t="s">
        <v>86</v>
      </c>
      <c r="E80" s="9">
        <v>100000</v>
      </c>
      <c r="F80" s="9">
        <v>65000</v>
      </c>
      <c r="G80" s="9">
        <f t="shared" si="1"/>
        <v>35000</v>
      </c>
      <c r="H80" s="9"/>
    </row>
    <row r="81" spans="2:8" ht="14.25">
      <c r="B81" s="30"/>
      <c r="C81" s="30"/>
      <c r="D81" s="8" t="s">
        <v>87</v>
      </c>
      <c r="E81" s="9">
        <v>150000</v>
      </c>
      <c r="F81" s="9">
        <v>45360</v>
      </c>
      <c r="G81" s="9">
        <f t="shared" si="1"/>
        <v>104640</v>
      </c>
      <c r="H81" s="9"/>
    </row>
    <row r="82" spans="2:8" ht="14.25">
      <c r="B82" s="30"/>
      <c r="C82" s="30"/>
      <c r="D82" s="8" t="s">
        <v>88</v>
      </c>
      <c r="E82" s="9"/>
      <c r="F82" s="9"/>
      <c r="G82" s="9">
        <f t="shared" si="1"/>
        <v>0</v>
      </c>
      <c r="H82" s="9"/>
    </row>
    <row r="83" spans="2:8" ht="14.25">
      <c r="B83" s="30"/>
      <c r="C83" s="30"/>
      <c r="D83" s="8" t="s">
        <v>89</v>
      </c>
      <c r="E83" s="9"/>
      <c r="F83" s="9"/>
      <c r="G83" s="9">
        <f t="shared" si="1"/>
        <v>0</v>
      </c>
      <c r="H83" s="9"/>
    </row>
    <row r="84" spans="2:8" ht="14.25">
      <c r="B84" s="30"/>
      <c r="C84" s="30"/>
      <c r="D84" s="8" t="s">
        <v>90</v>
      </c>
      <c r="E84" s="9"/>
      <c r="F84" s="9"/>
      <c r="G84" s="9">
        <f t="shared" si="1"/>
        <v>0</v>
      </c>
      <c r="H84" s="9"/>
    </row>
    <row r="85" spans="2:8" ht="14.25">
      <c r="B85" s="30"/>
      <c r="C85" s="30"/>
      <c r="D85" s="8" t="s">
        <v>91</v>
      </c>
      <c r="E85" s="9"/>
      <c r="F85" s="9"/>
      <c r="G85" s="9">
        <f t="shared" si="1"/>
        <v>0</v>
      </c>
      <c r="H85" s="9"/>
    </row>
    <row r="86" spans="2:8" ht="14.25">
      <c r="B86" s="30"/>
      <c r="C86" s="30"/>
      <c r="D86" s="8" t="s">
        <v>92</v>
      </c>
      <c r="E86" s="9"/>
      <c r="F86" s="9"/>
      <c r="G86" s="9">
        <f t="shared" si="1"/>
        <v>0</v>
      </c>
      <c r="H86" s="9"/>
    </row>
    <row r="87" spans="2:8" ht="14.25">
      <c r="B87" s="30"/>
      <c r="C87" s="30"/>
      <c r="D87" s="8" t="s">
        <v>93</v>
      </c>
      <c r="E87" s="9"/>
      <c r="F87" s="9"/>
      <c r="G87" s="9">
        <f t="shared" si="1"/>
        <v>0</v>
      </c>
      <c r="H87" s="9"/>
    </row>
    <row r="88" spans="2:8" ht="14.25">
      <c r="B88" s="30"/>
      <c r="C88" s="30"/>
      <c r="D88" s="8" t="s">
        <v>94</v>
      </c>
      <c r="E88" s="9"/>
      <c r="F88" s="9"/>
      <c r="G88" s="9">
        <f t="shared" si="1"/>
        <v>0</v>
      </c>
      <c r="H88" s="9"/>
    </row>
    <row r="89" spans="2:8" ht="14.25">
      <c r="B89" s="30"/>
      <c r="C89" s="30"/>
      <c r="D89" s="8" t="s">
        <v>95</v>
      </c>
      <c r="E89" s="9"/>
      <c r="F89" s="9"/>
      <c r="G89" s="9">
        <f t="shared" si="1"/>
        <v>0</v>
      </c>
      <c r="H89" s="9"/>
    </row>
    <row r="90" spans="2:8" ht="14.25">
      <c r="B90" s="30"/>
      <c r="C90" s="30"/>
      <c r="D90" s="8" t="s">
        <v>96</v>
      </c>
      <c r="E90" s="9">
        <v>250000</v>
      </c>
      <c r="F90" s="9">
        <v>250000</v>
      </c>
      <c r="G90" s="9">
        <f t="shared" si="1"/>
        <v>0</v>
      </c>
      <c r="H90" s="9"/>
    </row>
    <row r="91" spans="2:8" ht="14.25">
      <c r="B91" s="30"/>
      <c r="C91" s="30"/>
      <c r="D91" s="8" t="s">
        <v>97</v>
      </c>
      <c r="E91" s="9">
        <v>300000</v>
      </c>
      <c r="F91" s="9">
        <v>300000</v>
      </c>
      <c r="G91" s="9">
        <f t="shared" si="1"/>
        <v>0</v>
      </c>
      <c r="H91" s="9"/>
    </row>
    <row r="92" spans="2:8" ht="14.25">
      <c r="B92" s="30"/>
      <c r="C92" s="30"/>
      <c r="D92" s="8" t="s">
        <v>98</v>
      </c>
      <c r="E92" s="9">
        <f>+E93</f>
        <v>0</v>
      </c>
      <c r="F92" s="9">
        <f>+F93</f>
        <v>0</v>
      </c>
      <c r="G92" s="9">
        <f t="shared" si="1"/>
        <v>0</v>
      </c>
      <c r="H92" s="9"/>
    </row>
    <row r="93" spans="2:8" ht="14.25">
      <c r="B93" s="30"/>
      <c r="C93" s="30"/>
      <c r="D93" s="8" t="s">
        <v>99</v>
      </c>
      <c r="E93" s="9"/>
      <c r="F93" s="9"/>
      <c r="G93" s="9">
        <f t="shared" si="1"/>
        <v>0</v>
      </c>
      <c r="H93" s="9"/>
    </row>
    <row r="94" spans="2:8" ht="14.25">
      <c r="B94" s="30"/>
      <c r="C94" s="30"/>
      <c r="D94" s="8" t="s">
        <v>100</v>
      </c>
      <c r="E94" s="9">
        <f>+E95+E96+E97+E98+E99</f>
        <v>0</v>
      </c>
      <c r="F94" s="9">
        <f>+F95+F96+F97+F98+F99</f>
        <v>0</v>
      </c>
      <c r="G94" s="9">
        <f t="shared" si="1"/>
        <v>0</v>
      </c>
      <c r="H94" s="9"/>
    </row>
    <row r="95" spans="2:8" ht="14.25">
      <c r="B95" s="30"/>
      <c r="C95" s="30"/>
      <c r="D95" s="8" t="s">
        <v>101</v>
      </c>
      <c r="E95" s="9"/>
      <c r="F95" s="9"/>
      <c r="G95" s="9">
        <f t="shared" si="1"/>
        <v>0</v>
      </c>
      <c r="H95" s="9"/>
    </row>
    <row r="96" spans="2:8" ht="14.25">
      <c r="B96" s="30"/>
      <c r="C96" s="30"/>
      <c r="D96" s="8" t="s">
        <v>102</v>
      </c>
      <c r="E96" s="9"/>
      <c r="F96" s="9"/>
      <c r="G96" s="9">
        <f t="shared" si="1"/>
        <v>0</v>
      </c>
      <c r="H96" s="9"/>
    </row>
    <row r="97" spans="2:8" ht="14.25">
      <c r="B97" s="30"/>
      <c r="C97" s="30"/>
      <c r="D97" s="8" t="s">
        <v>103</v>
      </c>
      <c r="E97" s="9"/>
      <c r="F97" s="9"/>
      <c r="G97" s="9">
        <f t="shared" si="1"/>
        <v>0</v>
      </c>
      <c r="H97" s="9"/>
    </row>
    <row r="98" spans="2:8" ht="14.25">
      <c r="B98" s="30"/>
      <c r="C98" s="30"/>
      <c r="D98" s="8" t="s">
        <v>104</v>
      </c>
      <c r="E98" s="9"/>
      <c r="F98" s="9"/>
      <c r="G98" s="9">
        <f t="shared" si="1"/>
        <v>0</v>
      </c>
      <c r="H98" s="9"/>
    </row>
    <row r="99" spans="2:8" ht="14.25">
      <c r="B99" s="30"/>
      <c r="C99" s="30"/>
      <c r="D99" s="8" t="s">
        <v>105</v>
      </c>
      <c r="E99" s="9"/>
      <c r="F99" s="9"/>
      <c r="G99" s="9">
        <f t="shared" si="1"/>
        <v>0</v>
      </c>
      <c r="H99" s="9"/>
    </row>
    <row r="100" spans="2:8" ht="14.25">
      <c r="B100" s="30"/>
      <c r="C100" s="30"/>
      <c r="D100" s="8" t="s">
        <v>106</v>
      </c>
      <c r="E100" s="9">
        <f>+E101+E102+E103</f>
        <v>2000000</v>
      </c>
      <c r="F100" s="9">
        <f>+F101+F102+F103</f>
        <v>2000000</v>
      </c>
      <c r="G100" s="9">
        <f t="shared" si="1"/>
        <v>0</v>
      </c>
      <c r="H100" s="9"/>
    </row>
    <row r="101" spans="2:8" ht="14.25">
      <c r="B101" s="30"/>
      <c r="C101" s="30"/>
      <c r="D101" s="8" t="s">
        <v>107</v>
      </c>
      <c r="E101" s="9">
        <v>2000000</v>
      </c>
      <c r="F101" s="9">
        <v>2000000</v>
      </c>
      <c r="G101" s="9">
        <f t="shared" si="1"/>
        <v>0</v>
      </c>
      <c r="H101" s="9"/>
    </row>
    <row r="102" spans="2:8" ht="14.25">
      <c r="B102" s="30"/>
      <c r="C102" s="30"/>
      <c r="D102" s="8" t="s">
        <v>108</v>
      </c>
      <c r="E102" s="9"/>
      <c r="F102" s="9"/>
      <c r="G102" s="9">
        <f t="shared" si="1"/>
        <v>0</v>
      </c>
      <c r="H102" s="9"/>
    </row>
    <row r="103" spans="2:8" ht="14.25">
      <c r="B103" s="30"/>
      <c r="C103" s="30"/>
      <c r="D103" s="8" t="s">
        <v>109</v>
      </c>
      <c r="E103" s="9"/>
      <c r="F103" s="9"/>
      <c r="G103" s="9">
        <f t="shared" si="1"/>
        <v>0</v>
      </c>
      <c r="H103" s="9"/>
    </row>
    <row r="104" spans="2:8" ht="14.25">
      <c r="B104" s="30"/>
      <c r="C104" s="30"/>
      <c r="D104" s="8" t="s">
        <v>110</v>
      </c>
      <c r="E104" s="9">
        <v>75000</v>
      </c>
      <c r="F104" s="9">
        <v>25460</v>
      </c>
      <c r="G104" s="9">
        <f t="shared" si="1"/>
        <v>49540</v>
      </c>
      <c r="H104" s="9"/>
    </row>
    <row r="105" spans="2:8" ht="14.25">
      <c r="B105" s="30"/>
      <c r="C105" s="30"/>
      <c r="D105" s="8" t="s">
        <v>111</v>
      </c>
      <c r="E105" s="9">
        <v>180000</v>
      </c>
      <c r="F105" s="9">
        <v>176432</v>
      </c>
      <c r="G105" s="9">
        <f t="shared" si="1"/>
        <v>3568</v>
      </c>
      <c r="H105" s="9"/>
    </row>
    <row r="106" spans="2:8" ht="14.25">
      <c r="B106" s="30"/>
      <c r="C106" s="30"/>
      <c r="D106" s="8" t="s">
        <v>112</v>
      </c>
      <c r="E106" s="9"/>
      <c r="F106" s="9"/>
      <c r="G106" s="9">
        <f t="shared" si="1"/>
        <v>0</v>
      </c>
      <c r="H106" s="9"/>
    </row>
    <row r="107" spans="2:8" ht="14.25">
      <c r="B107" s="30"/>
      <c r="C107" s="30"/>
      <c r="D107" s="8" t="s">
        <v>113</v>
      </c>
      <c r="E107" s="9">
        <f>+E108+E109+E110+E111+E112+E113+E114+E115+E116+E117+E118+E119+E120+E121+E122+E123+E124+E130+E131+E133</f>
        <v>27886000</v>
      </c>
      <c r="F107" s="9">
        <f>+F108+F109+F110+F111+F112+F113+F114+F115+F116+F117+F118+F119+F120+F121+F122+F123+F124+F130+F131+F133</f>
        <v>25772665</v>
      </c>
      <c r="G107" s="9">
        <f t="shared" si="1"/>
        <v>2113335</v>
      </c>
      <c r="H107" s="9"/>
    </row>
    <row r="108" spans="2:8" ht="14.25">
      <c r="B108" s="30"/>
      <c r="C108" s="30"/>
      <c r="D108" s="8" t="s">
        <v>114</v>
      </c>
      <c r="E108" s="9">
        <v>130000</v>
      </c>
      <c r="F108" s="9">
        <v>117903</v>
      </c>
      <c r="G108" s="9">
        <f t="shared" si="1"/>
        <v>12097</v>
      </c>
      <c r="H108" s="9"/>
    </row>
    <row r="109" spans="2:8" ht="14.25">
      <c r="B109" s="30"/>
      <c r="C109" s="30"/>
      <c r="D109" s="8" t="s">
        <v>115</v>
      </c>
      <c r="E109" s="9">
        <v>150000</v>
      </c>
      <c r="F109" s="9"/>
      <c r="G109" s="9">
        <f t="shared" si="1"/>
        <v>150000</v>
      </c>
      <c r="H109" s="9"/>
    </row>
    <row r="110" spans="2:8" ht="14.25">
      <c r="B110" s="30"/>
      <c r="C110" s="30"/>
      <c r="D110" s="8" t="s">
        <v>116</v>
      </c>
      <c r="E110" s="9">
        <v>77000</v>
      </c>
      <c r="F110" s="9">
        <v>62440</v>
      </c>
      <c r="G110" s="9">
        <f t="shared" si="1"/>
        <v>14560</v>
      </c>
      <c r="H110" s="9"/>
    </row>
    <row r="111" spans="2:8" ht="14.25">
      <c r="B111" s="30"/>
      <c r="C111" s="30"/>
      <c r="D111" s="8" t="s">
        <v>117</v>
      </c>
      <c r="E111" s="9">
        <v>400000</v>
      </c>
      <c r="F111" s="9">
        <v>399776</v>
      </c>
      <c r="G111" s="9">
        <f t="shared" si="1"/>
        <v>224</v>
      </c>
      <c r="H111" s="9"/>
    </row>
    <row r="112" spans="2:8" ht="14.25">
      <c r="B112" s="30"/>
      <c r="C112" s="30"/>
      <c r="D112" s="8" t="s">
        <v>118</v>
      </c>
      <c r="E112" s="9">
        <v>1499000</v>
      </c>
      <c r="F112" s="9">
        <v>1416373</v>
      </c>
      <c r="G112" s="9">
        <f t="shared" si="1"/>
        <v>82627</v>
      </c>
      <c r="H112" s="9"/>
    </row>
    <row r="113" spans="2:8" ht="14.25">
      <c r="B113" s="30"/>
      <c r="C113" s="30"/>
      <c r="D113" s="8" t="s">
        <v>119</v>
      </c>
      <c r="E113" s="9">
        <v>230000</v>
      </c>
      <c r="F113" s="9">
        <v>84000</v>
      </c>
      <c r="G113" s="9">
        <f t="shared" si="1"/>
        <v>146000</v>
      </c>
      <c r="H113" s="9"/>
    </row>
    <row r="114" spans="2:8" ht="14.25">
      <c r="B114" s="30"/>
      <c r="C114" s="30"/>
      <c r="D114" s="8" t="s">
        <v>120</v>
      </c>
      <c r="E114" s="9">
        <v>5670000</v>
      </c>
      <c r="F114" s="9">
        <v>5146367</v>
      </c>
      <c r="G114" s="9">
        <f t="shared" si="1"/>
        <v>523633</v>
      </c>
      <c r="H114" s="9"/>
    </row>
    <row r="115" spans="2:8" ht="14.25">
      <c r="B115" s="30"/>
      <c r="C115" s="30"/>
      <c r="D115" s="8" t="s">
        <v>84</v>
      </c>
      <c r="E115" s="9">
        <v>210000</v>
      </c>
      <c r="F115" s="9">
        <v>118917</v>
      </c>
      <c r="G115" s="9">
        <f t="shared" si="1"/>
        <v>91083</v>
      </c>
      <c r="H115" s="9"/>
    </row>
    <row r="116" spans="2:8" ht="14.25">
      <c r="B116" s="30"/>
      <c r="C116" s="30"/>
      <c r="D116" s="8" t="s">
        <v>121</v>
      </c>
      <c r="E116" s="9">
        <v>20000</v>
      </c>
      <c r="F116" s="9"/>
      <c r="G116" s="9">
        <f t="shared" si="1"/>
        <v>20000</v>
      </c>
      <c r="H116" s="9"/>
    </row>
    <row r="117" spans="2:8" ht="14.25">
      <c r="B117" s="30"/>
      <c r="C117" s="30"/>
      <c r="D117" s="8" t="s">
        <v>122</v>
      </c>
      <c r="E117" s="9">
        <v>9820000</v>
      </c>
      <c r="F117" s="9">
        <v>9460301</v>
      </c>
      <c r="G117" s="9">
        <f t="shared" si="1"/>
        <v>359699</v>
      </c>
      <c r="H117" s="9"/>
    </row>
    <row r="118" spans="2:8" ht="14.25">
      <c r="B118" s="30"/>
      <c r="C118" s="30"/>
      <c r="D118" s="8" t="s">
        <v>123</v>
      </c>
      <c r="E118" s="9">
        <v>125000</v>
      </c>
      <c r="F118" s="9">
        <v>65448</v>
      </c>
      <c r="G118" s="9">
        <f t="shared" si="1"/>
        <v>59552</v>
      </c>
      <c r="H118" s="9"/>
    </row>
    <row r="119" spans="2:8" ht="14.25">
      <c r="B119" s="30"/>
      <c r="C119" s="30"/>
      <c r="D119" s="8" t="s">
        <v>82</v>
      </c>
      <c r="E119" s="9">
        <v>100000</v>
      </c>
      <c r="F119" s="9">
        <v>46656</v>
      </c>
      <c r="G119" s="9">
        <f t="shared" si="1"/>
        <v>53344</v>
      </c>
      <c r="H119" s="9"/>
    </row>
    <row r="120" spans="2:8" ht="14.25">
      <c r="B120" s="30"/>
      <c r="C120" s="30"/>
      <c r="D120" s="8" t="s">
        <v>124</v>
      </c>
      <c r="E120" s="9">
        <v>110000</v>
      </c>
      <c r="F120" s="9">
        <v>4000</v>
      </c>
      <c r="G120" s="9">
        <f t="shared" si="1"/>
        <v>106000</v>
      </c>
      <c r="H120" s="9"/>
    </row>
    <row r="121" spans="2:8" ht="14.25">
      <c r="B121" s="30"/>
      <c r="C121" s="30"/>
      <c r="D121" s="8" t="s">
        <v>125</v>
      </c>
      <c r="E121" s="9">
        <v>7280000</v>
      </c>
      <c r="F121" s="9">
        <v>6930360</v>
      </c>
      <c r="G121" s="9">
        <f t="shared" si="1"/>
        <v>349640</v>
      </c>
      <c r="H121" s="9"/>
    </row>
    <row r="122" spans="2:8" ht="14.25">
      <c r="B122" s="30"/>
      <c r="C122" s="30"/>
      <c r="D122" s="8" t="s">
        <v>126</v>
      </c>
      <c r="E122" s="9"/>
      <c r="F122" s="9"/>
      <c r="G122" s="9">
        <f t="shared" si="1"/>
        <v>0</v>
      </c>
      <c r="H122" s="9"/>
    </row>
    <row r="123" spans="2:8" ht="14.25">
      <c r="B123" s="30"/>
      <c r="C123" s="30"/>
      <c r="D123" s="8" t="s">
        <v>127</v>
      </c>
      <c r="E123" s="9">
        <v>40000</v>
      </c>
      <c r="F123" s="9">
        <v>22000</v>
      </c>
      <c r="G123" s="9">
        <f t="shared" si="1"/>
        <v>18000</v>
      </c>
      <c r="H123" s="9"/>
    </row>
    <row r="124" spans="2:8" ht="14.25">
      <c r="B124" s="30"/>
      <c r="C124" s="30"/>
      <c r="D124" s="8" t="s">
        <v>128</v>
      </c>
      <c r="E124" s="9">
        <f>+E125+E126+E127+E128+E129</f>
        <v>1360000</v>
      </c>
      <c r="F124" s="9">
        <f>+F125+F126+F127+F128+F129</f>
        <v>1360000</v>
      </c>
      <c r="G124" s="9">
        <f t="shared" si="1"/>
        <v>0</v>
      </c>
      <c r="H124" s="9"/>
    </row>
    <row r="125" spans="2:8" ht="14.25">
      <c r="B125" s="30"/>
      <c r="C125" s="30"/>
      <c r="D125" s="8" t="s">
        <v>41</v>
      </c>
      <c r="E125" s="9"/>
      <c r="F125" s="9"/>
      <c r="G125" s="9">
        <f t="shared" si="1"/>
        <v>0</v>
      </c>
      <c r="H125" s="9"/>
    </row>
    <row r="126" spans="2:8" ht="14.25">
      <c r="B126" s="30"/>
      <c r="C126" s="30"/>
      <c r="D126" s="8" t="s">
        <v>42</v>
      </c>
      <c r="E126" s="9">
        <v>1360000</v>
      </c>
      <c r="F126" s="9">
        <v>1360000</v>
      </c>
      <c r="G126" s="9">
        <f t="shared" si="1"/>
        <v>0</v>
      </c>
      <c r="H126" s="9"/>
    </row>
    <row r="127" spans="2:8" ht="14.25">
      <c r="B127" s="30"/>
      <c r="C127" s="30"/>
      <c r="D127" s="8" t="s">
        <v>43</v>
      </c>
      <c r="E127" s="9"/>
      <c r="F127" s="9"/>
      <c r="G127" s="9">
        <f t="shared" si="1"/>
        <v>0</v>
      </c>
      <c r="H127" s="9"/>
    </row>
    <row r="128" spans="2:8" ht="14.25">
      <c r="B128" s="30"/>
      <c r="C128" s="30"/>
      <c r="D128" s="8" t="s">
        <v>44</v>
      </c>
      <c r="E128" s="9"/>
      <c r="F128" s="9"/>
      <c r="G128" s="9">
        <f t="shared" si="1"/>
        <v>0</v>
      </c>
      <c r="H128" s="9"/>
    </row>
    <row r="129" spans="2:8" ht="14.25">
      <c r="B129" s="30"/>
      <c r="C129" s="30"/>
      <c r="D129" s="8" t="s">
        <v>46</v>
      </c>
      <c r="E129" s="9"/>
      <c r="F129" s="9"/>
      <c r="G129" s="9">
        <f t="shared" si="1"/>
        <v>0</v>
      </c>
      <c r="H129" s="9"/>
    </row>
    <row r="130" spans="2:8" ht="14.25">
      <c r="B130" s="30"/>
      <c r="C130" s="30"/>
      <c r="D130" s="8" t="s">
        <v>129</v>
      </c>
      <c r="E130" s="9">
        <v>555000</v>
      </c>
      <c r="F130" s="9">
        <v>511920</v>
      </c>
      <c r="G130" s="9">
        <f t="shared" si="1"/>
        <v>43080</v>
      </c>
      <c r="H130" s="9"/>
    </row>
    <row r="131" spans="2:8" ht="14.25">
      <c r="B131" s="30"/>
      <c r="C131" s="30"/>
      <c r="D131" s="8" t="s">
        <v>130</v>
      </c>
      <c r="E131" s="9">
        <f>+E132</f>
        <v>0</v>
      </c>
      <c r="F131" s="9">
        <f>+F132</f>
        <v>0</v>
      </c>
      <c r="G131" s="9">
        <f t="shared" si="1"/>
        <v>0</v>
      </c>
      <c r="H131" s="9"/>
    </row>
    <row r="132" spans="2:8" ht="14.25">
      <c r="B132" s="30"/>
      <c r="C132" s="30"/>
      <c r="D132" s="8" t="s">
        <v>131</v>
      </c>
      <c r="E132" s="9"/>
      <c r="F132" s="9"/>
      <c r="G132" s="9">
        <f t="shared" si="1"/>
        <v>0</v>
      </c>
      <c r="H132" s="9"/>
    </row>
    <row r="133" spans="2:8" ht="14.25">
      <c r="B133" s="30"/>
      <c r="C133" s="30"/>
      <c r="D133" s="8" t="s">
        <v>111</v>
      </c>
      <c r="E133" s="9">
        <v>110000</v>
      </c>
      <c r="F133" s="9">
        <v>26204</v>
      </c>
      <c r="G133" s="9">
        <f t="shared" si="1"/>
        <v>83796</v>
      </c>
      <c r="H133" s="9"/>
    </row>
    <row r="134" spans="2:8" ht="14.25">
      <c r="B134" s="30"/>
      <c r="C134" s="30"/>
      <c r="D134" s="8" t="s">
        <v>132</v>
      </c>
      <c r="E134" s="9">
        <f>+E135</f>
        <v>0</v>
      </c>
      <c r="F134" s="9">
        <f>+F135</f>
        <v>0</v>
      </c>
      <c r="G134" s="9">
        <f t="shared" si="1"/>
        <v>0</v>
      </c>
      <c r="H134" s="9"/>
    </row>
    <row r="135" spans="2:8" ht="14.25">
      <c r="B135" s="30"/>
      <c r="C135" s="30"/>
      <c r="D135" s="8" t="s">
        <v>133</v>
      </c>
      <c r="E135" s="9"/>
      <c r="F135" s="9"/>
      <c r="G135" s="9">
        <f t="shared" ref="G135:G180" si="2">E135-F135</f>
        <v>0</v>
      </c>
      <c r="H135" s="9"/>
    </row>
    <row r="136" spans="2:8" ht="14.25">
      <c r="B136" s="30"/>
      <c r="C136" s="31"/>
      <c r="D136" s="10" t="s">
        <v>134</v>
      </c>
      <c r="E136" s="11">
        <f>+E54+E67+E107+E134</f>
        <v>135141000</v>
      </c>
      <c r="F136" s="11">
        <f>+F54+F67+F107+F134</f>
        <v>128560428</v>
      </c>
      <c r="G136" s="11">
        <f t="shared" si="2"/>
        <v>6580572</v>
      </c>
      <c r="H136" s="11"/>
    </row>
    <row r="137" spans="2:8" ht="14.25">
      <c r="B137" s="31"/>
      <c r="C137" s="12" t="s">
        <v>135</v>
      </c>
      <c r="D137" s="13"/>
      <c r="E137" s="14">
        <f xml:space="preserve"> +E53 - E136</f>
        <v>1571000</v>
      </c>
      <c r="F137" s="14">
        <f xml:space="preserve"> +F53 - F136</f>
        <v>6450599</v>
      </c>
      <c r="G137" s="14">
        <f t="shared" si="2"/>
        <v>-4879599</v>
      </c>
      <c r="H137" s="14"/>
    </row>
    <row r="138" spans="2:8" ht="14.25">
      <c r="B138" s="29" t="s">
        <v>136</v>
      </c>
      <c r="C138" s="29" t="s">
        <v>10</v>
      </c>
      <c r="D138" s="8" t="s">
        <v>137</v>
      </c>
      <c r="E138" s="9">
        <f>+E139</f>
        <v>0</v>
      </c>
      <c r="F138" s="9">
        <f>+F139</f>
        <v>0</v>
      </c>
      <c r="G138" s="9">
        <f t="shared" si="2"/>
        <v>0</v>
      </c>
      <c r="H138" s="9"/>
    </row>
    <row r="139" spans="2:8" ht="14.25">
      <c r="B139" s="30"/>
      <c r="C139" s="30"/>
      <c r="D139" s="8" t="s">
        <v>138</v>
      </c>
      <c r="E139" s="9"/>
      <c r="F139" s="9"/>
      <c r="G139" s="9">
        <f t="shared" si="2"/>
        <v>0</v>
      </c>
      <c r="H139" s="9"/>
    </row>
    <row r="140" spans="2:8" ht="14.25">
      <c r="B140" s="30"/>
      <c r="C140" s="31"/>
      <c r="D140" s="10" t="s">
        <v>139</v>
      </c>
      <c r="E140" s="11">
        <f>+E138</f>
        <v>0</v>
      </c>
      <c r="F140" s="11">
        <f>+F138</f>
        <v>0</v>
      </c>
      <c r="G140" s="11">
        <f t="shared" si="2"/>
        <v>0</v>
      </c>
      <c r="H140" s="11"/>
    </row>
    <row r="141" spans="2:8" ht="14.25">
      <c r="B141" s="30"/>
      <c r="C141" s="29" t="s">
        <v>59</v>
      </c>
      <c r="D141" s="8" t="s">
        <v>140</v>
      </c>
      <c r="E141" s="9">
        <f>+E142</f>
        <v>0</v>
      </c>
      <c r="F141" s="9">
        <f>+F142</f>
        <v>0</v>
      </c>
      <c r="G141" s="9">
        <f t="shared" si="2"/>
        <v>0</v>
      </c>
      <c r="H141" s="9"/>
    </row>
    <row r="142" spans="2:8" ht="14.25">
      <c r="B142" s="30"/>
      <c r="C142" s="30"/>
      <c r="D142" s="8" t="s">
        <v>141</v>
      </c>
      <c r="E142" s="9"/>
      <c r="F142" s="9"/>
      <c r="G142" s="9">
        <f t="shared" si="2"/>
        <v>0</v>
      </c>
      <c r="H142" s="9"/>
    </row>
    <row r="143" spans="2:8" ht="14.25">
      <c r="B143" s="30"/>
      <c r="C143" s="31"/>
      <c r="D143" s="10" t="s">
        <v>142</v>
      </c>
      <c r="E143" s="11">
        <f>+E141</f>
        <v>0</v>
      </c>
      <c r="F143" s="11">
        <f>+F141</f>
        <v>0</v>
      </c>
      <c r="G143" s="11">
        <f t="shared" si="2"/>
        <v>0</v>
      </c>
      <c r="H143" s="11"/>
    </row>
    <row r="144" spans="2:8" ht="14.25">
      <c r="B144" s="31"/>
      <c r="C144" s="15" t="s">
        <v>143</v>
      </c>
      <c r="D144" s="13"/>
      <c r="E144" s="14">
        <f xml:space="preserve"> +E140 - E143</f>
        <v>0</v>
      </c>
      <c r="F144" s="14">
        <f xml:space="preserve"> +F140 - F143</f>
        <v>0</v>
      </c>
      <c r="G144" s="14">
        <f t="shared" si="2"/>
        <v>0</v>
      </c>
      <c r="H144" s="14"/>
    </row>
    <row r="145" spans="2:8" ht="14.25">
      <c r="B145" s="29" t="s">
        <v>144</v>
      </c>
      <c r="C145" s="29" t="s">
        <v>10</v>
      </c>
      <c r="D145" s="8" t="s">
        <v>145</v>
      </c>
      <c r="E145" s="9">
        <f>+E146+E147</f>
        <v>0</v>
      </c>
      <c r="F145" s="9">
        <f>+F146+F147</f>
        <v>0</v>
      </c>
      <c r="G145" s="9">
        <f t="shared" si="2"/>
        <v>0</v>
      </c>
      <c r="H145" s="9"/>
    </row>
    <row r="146" spans="2:8" ht="14.25">
      <c r="B146" s="30"/>
      <c r="C146" s="30"/>
      <c r="D146" s="8" t="s">
        <v>146</v>
      </c>
      <c r="E146" s="9"/>
      <c r="F146" s="9"/>
      <c r="G146" s="9">
        <f t="shared" si="2"/>
        <v>0</v>
      </c>
      <c r="H146" s="9"/>
    </row>
    <row r="147" spans="2:8" ht="14.25">
      <c r="B147" s="30"/>
      <c r="C147" s="30"/>
      <c r="D147" s="8" t="s">
        <v>147</v>
      </c>
      <c r="E147" s="9"/>
      <c r="F147" s="9"/>
      <c r="G147" s="9">
        <f t="shared" si="2"/>
        <v>0</v>
      </c>
      <c r="H147" s="9"/>
    </row>
    <row r="148" spans="2:8" ht="14.25">
      <c r="B148" s="30"/>
      <c r="C148" s="30"/>
      <c r="D148" s="8" t="s">
        <v>148</v>
      </c>
      <c r="E148" s="9">
        <f>+E149+E150+E151+E152+E153+E154+E155+E156+E157+E158</f>
        <v>1694000</v>
      </c>
      <c r="F148" s="9">
        <f>+F149+F150+F151+F152+F153+F154+F155+F156+F157+F158</f>
        <v>1694000</v>
      </c>
      <c r="G148" s="9">
        <f t="shared" si="2"/>
        <v>0</v>
      </c>
      <c r="H148" s="9"/>
    </row>
    <row r="149" spans="2:8" ht="14.25">
      <c r="B149" s="30"/>
      <c r="C149" s="30"/>
      <c r="D149" s="8" t="s">
        <v>149</v>
      </c>
      <c r="E149" s="9"/>
      <c r="F149" s="9"/>
      <c r="G149" s="9">
        <f t="shared" si="2"/>
        <v>0</v>
      </c>
      <c r="H149" s="9"/>
    </row>
    <row r="150" spans="2:8" ht="14.25">
      <c r="B150" s="30"/>
      <c r="C150" s="30"/>
      <c r="D150" s="8" t="s">
        <v>150</v>
      </c>
      <c r="E150" s="9"/>
      <c r="F150" s="9"/>
      <c r="G150" s="9">
        <f t="shared" si="2"/>
        <v>0</v>
      </c>
      <c r="H150" s="9"/>
    </row>
    <row r="151" spans="2:8" ht="14.25">
      <c r="B151" s="30"/>
      <c r="C151" s="30"/>
      <c r="D151" s="8" t="s">
        <v>151</v>
      </c>
      <c r="E151" s="9">
        <v>1694000</v>
      </c>
      <c r="F151" s="9">
        <v>1694000</v>
      </c>
      <c r="G151" s="9">
        <f t="shared" si="2"/>
        <v>0</v>
      </c>
      <c r="H151" s="9"/>
    </row>
    <row r="152" spans="2:8" ht="14.25">
      <c r="B152" s="30"/>
      <c r="C152" s="30"/>
      <c r="D152" s="8" t="s">
        <v>152</v>
      </c>
      <c r="E152" s="9"/>
      <c r="F152" s="9"/>
      <c r="G152" s="9">
        <f t="shared" si="2"/>
        <v>0</v>
      </c>
      <c r="H152" s="9"/>
    </row>
    <row r="153" spans="2:8" ht="14.25">
      <c r="B153" s="30"/>
      <c r="C153" s="30"/>
      <c r="D153" s="8" t="s">
        <v>153</v>
      </c>
      <c r="E153" s="9"/>
      <c r="F153" s="9"/>
      <c r="G153" s="9">
        <f t="shared" si="2"/>
        <v>0</v>
      </c>
      <c r="H153" s="9"/>
    </row>
    <row r="154" spans="2:8" ht="14.25">
      <c r="B154" s="30"/>
      <c r="C154" s="30"/>
      <c r="D154" s="8" t="s">
        <v>154</v>
      </c>
      <c r="E154" s="9"/>
      <c r="F154" s="9"/>
      <c r="G154" s="9">
        <f t="shared" si="2"/>
        <v>0</v>
      </c>
      <c r="H154" s="9"/>
    </row>
    <row r="155" spans="2:8" ht="14.25">
      <c r="B155" s="30"/>
      <c r="C155" s="30"/>
      <c r="D155" s="8" t="s">
        <v>155</v>
      </c>
      <c r="E155" s="9"/>
      <c r="F155" s="9"/>
      <c r="G155" s="9">
        <f t="shared" si="2"/>
        <v>0</v>
      </c>
      <c r="H155" s="9"/>
    </row>
    <row r="156" spans="2:8" ht="14.25">
      <c r="B156" s="30"/>
      <c r="C156" s="30"/>
      <c r="D156" s="8" t="s">
        <v>156</v>
      </c>
      <c r="E156" s="9"/>
      <c r="F156" s="9"/>
      <c r="G156" s="9">
        <f t="shared" si="2"/>
        <v>0</v>
      </c>
      <c r="H156" s="9"/>
    </row>
    <row r="157" spans="2:8" ht="14.25">
      <c r="B157" s="30"/>
      <c r="C157" s="30"/>
      <c r="D157" s="8" t="s">
        <v>157</v>
      </c>
      <c r="E157" s="9"/>
      <c r="F157" s="9"/>
      <c r="G157" s="9">
        <f t="shared" si="2"/>
        <v>0</v>
      </c>
      <c r="H157" s="9"/>
    </row>
    <row r="158" spans="2:8" ht="14.25">
      <c r="B158" s="30"/>
      <c r="C158" s="30"/>
      <c r="D158" s="8" t="s">
        <v>158</v>
      </c>
      <c r="E158" s="9"/>
      <c r="F158" s="9"/>
      <c r="G158" s="9">
        <f t="shared" si="2"/>
        <v>0</v>
      </c>
      <c r="H158" s="9"/>
    </row>
    <row r="159" spans="2:8" ht="14.25">
      <c r="B159" s="30"/>
      <c r="C159" s="31"/>
      <c r="D159" s="10" t="s">
        <v>159</v>
      </c>
      <c r="E159" s="11">
        <f>+E145+E148</f>
        <v>1694000</v>
      </c>
      <c r="F159" s="11">
        <f>+F145+F148</f>
        <v>1694000</v>
      </c>
      <c r="G159" s="11">
        <f t="shared" si="2"/>
        <v>0</v>
      </c>
      <c r="H159" s="11"/>
    </row>
    <row r="160" spans="2:8" ht="14.25">
      <c r="B160" s="30"/>
      <c r="C160" s="29" t="s">
        <v>59</v>
      </c>
      <c r="D160" s="8" t="s">
        <v>160</v>
      </c>
      <c r="E160" s="9">
        <f>+E161+E162+E163+E164</f>
        <v>235000</v>
      </c>
      <c r="F160" s="9">
        <f>+F161+F162+F163+F164</f>
        <v>201636</v>
      </c>
      <c r="G160" s="9">
        <f t="shared" si="2"/>
        <v>33364</v>
      </c>
      <c r="H160" s="9"/>
    </row>
    <row r="161" spans="2:8" ht="14.25">
      <c r="B161" s="30"/>
      <c r="C161" s="30"/>
      <c r="D161" s="8" t="s">
        <v>161</v>
      </c>
      <c r="E161" s="9">
        <v>210000</v>
      </c>
      <c r="F161" s="9">
        <v>196500</v>
      </c>
      <c r="G161" s="9">
        <f t="shared" si="2"/>
        <v>13500</v>
      </c>
      <c r="H161" s="9"/>
    </row>
    <row r="162" spans="2:8" ht="14.25">
      <c r="B162" s="30"/>
      <c r="C162" s="30"/>
      <c r="D162" s="8" t="s">
        <v>162</v>
      </c>
      <c r="E162" s="9">
        <v>10000</v>
      </c>
      <c r="F162" s="9">
        <v>3658</v>
      </c>
      <c r="G162" s="9">
        <f t="shared" si="2"/>
        <v>6342</v>
      </c>
      <c r="H162" s="9"/>
    </row>
    <row r="163" spans="2:8" ht="14.25">
      <c r="B163" s="30"/>
      <c r="C163" s="30"/>
      <c r="D163" s="8" t="s">
        <v>163</v>
      </c>
      <c r="E163" s="9">
        <v>10000</v>
      </c>
      <c r="F163" s="9">
        <v>583</v>
      </c>
      <c r="G163" s="9">
        <f t="shared" si="2"/>
        <v>9417</v>
      </c>
      <c r="H163" s="9"/>
    </row>
    <row r="164" spans="2:8" ht="14.25">
      <c r="B164" s="30"/>
      <c r="C164" s="30"/>
      <c r="D164" s="8" t="s">
        <v>164</v>
      </c>
      <c r="E164" s="9">
        <v>5000</v>
      </c>
      <c r="F164" s="9">
        <v>895</v>
      </c>
      <c r="G164" s="9">
        <f t="shared" si="2"/>
        <v>4105</v>
      </c>
      <c r="H164" s="9"/>
    </row>
    <row r="165" spans="2:8" ht="14.25">
      <c r="B165" s="30"/>
      <c r="C165" s="30"/>
      <c r="D165" s="16" t="s">
        <v>165</v>
      </c>
      <c r="E165" s="17">
        <f>+E166+E167</f>
        <v>0</v>
      </c>
      <c r="F165" s="17">
        <f>+F166+F167</f>
        <v>0</v>
      </c>
      <c r="G165" s="17">
        <f t="shared" si="2"/>
        <v>0</v>
      </c>
      <c r="H165" s="17"/>
    </row>
    <row r="166" spans="2:8" ht="14.25">
      <c r="B166" s="30"/>
      <c r="C166" s="30"/>
      <c r="D166" s="16" t="s">
        <v>146</v>
      </c>
      <c r="E166" s="17"/>
      <c r="F166" s="17"/>
      <c r="G166" s="17">
        <f t="shared" si="2"/>
        <v>0</v>
      </c>
      <c r="H166" s="17"/>
    </row>
    <row r="167" spans="2:8" ht="14.25">
      <c r="B167" s="30"/>
      <c r="C167" s="30"/>
      <c r="D167" s="16" t="s">
        <v>147</v>
      </c>
      <c r="E167" s="17"/>
      <c r="F167" s="17"/>
      <c r="G167" s="17">
        <f t="shared" si="2"/>
        <v>0</v>
      </c>
      <c r="H167" s="17"/>
    </row>
    <row r="168" spans="2:8" ht="14.25">
      <c r="B168" s="30"/>
      <c r="C168" s="30"/>
      <c r="D168" s="16" t="s">
        <v>166</v>
      </c>
      <c r="E168" s="17">
        <f>+E169+E170+E171+E172+E173+E174+E175+E176+E177+E178</f>
        <v>0</v>
      </c>
      <c r="F168" s="17">
        <f>+F169+F170+F171+F172+F173+F174+F175+F176+F177+F178</f>
        <v>0</v>
      </c>
      <c r="G168" s="17">
        <f t="shared" si="2"/>
        <v>0</v>
      </c>
      <c r="H168" s="17"/>
    </row>
    <row r="169" spans="2:8" ht="14.25">
      <c r="B169" s="30"/>
      <c r="C169" s="30"/>
      <c r="D169" s="16" t="s">
        <v>149</v>
      </c>
      <c r="E169" s="17"/>
      <c r="F169" s="17"/>
      <c r="G169" s="17">
        <f t="shared" si="2"/>
        <v>0</v>
      </c>
      <c r="H169" s="17"/>
    </row>
    <row r="170" spans="2:8" ht="14.25">
      <c r="B170" s="30"/>
      <c r="C170" s="30"/>
      <c r="D170" s="16" t="s">
        <v>150</v>
      </c>
      <c r="E170" s="17"/>
      <c r="F170" s="17"/>
      <c r="G170" s="17">
        <f t="shared" si="2"/>
        <v>0</v>
      </c>
      <c r="H170" s="17"/>
    </row>
    <row r="171" spans="2:8" ht="14.25">
      <c r="B171" s="30"/>
      <c r="C171" s="30"/>
      <c r="D171" s="16" t="s">
        <v>151</v>
      </c>
      <c r="E171" s="17"/>
      <c r="F171" s="17"/>
      <c r="G171" s="17">
        <f t="shared" si="2"/>
        <v>0</v>
      </c>
      <c r="H171" s="17"/>
    </row>
    <row r="172" spans="2:8" ht="14.25">
      <c r="B172" s="30"/>
      <c r="C172" s="30"/>
      <c r="D172" s="18" t="s">
        <v>152</v>
      </c>
      <c r="E172" s="17"/>
      <c r="F172" s="17"/>
      <c r="G172" s="17">
        <f t="shared" si="2"/>
        <v>0</v>
      </c>
      <c r="H172" s="17"/>
    </row>
    <row r="173" spans="2:8" ht="14.25">
      <c r="B173" s="30"/>
      <c r="C173" s="30"/>
      <c r="D173" s="18" t="s">
        <v>153</v>
      </c>
      <c r="E173" s="17"/>
      <c r="F173" s="17"/>
      <c r="G173" s="17">
        <f t="shared" si="2"/>
        <v>0</v>
      </c>
      <c r="H173" s="17"/>
    </row>
    <row r="174" spans="2:8" ht="14.25">
      <c r="B174" s="30"/>
      <c r="C174" s="30"/>
      <c r="D174" s="18" t="s">
        <v>154</v>
      </c>
      <c r="E174" s="17"/>
      <c r="F174" s="17"/>
      <c r="G174" s="17">
        <f t="shared" si="2"/>
        <v>0</v>
      </c>
      <c r="H174" s="17"/>
    </row>
    <row r="175" spans="2:8" ht="14.25">
      <c r="B175" s="30"/>
      <c r="C175" s="30"/>
      <c r="D175" s="18" t="s">
        <v>155</v>
      </c>
      <c r="E175" s="17"/>
      <c r="F175" s="17"/>
      <c r="G175" s="17">
        <f t="shared" si="2"/>
        <v>0</v>
      </c>
      <c r="H175" s="17"/>
    </row>
    <row r="176" spans="2:8" ht="14.25">
      <c r="B176" s="30"/>
      <c r="C176" s="30"/>
      <c r="D176" s="18" t="s">
        <v>156</v>
      </c>
      <c r="E176" s="17"/>
      <c r="F176" s="17"/>
      <c r="G176" s="17">
        <f t="shared" si="2"/>
        <v>0</v>
      </c>
      <c r="H176" s="17"/>
    </row>
    <row r="177" spans="2:8" ht="14.25">
      <c r="B177" s="30"/>
      <c r="C177" s="30"/>
      <c r="D177" s="18" t="s">
        <v>157</v>
      </c>
      <c r="E177" s="17"/>
      <c r="F177" s="17"/>
      <c r="G177" s="17">
        <f t="shared" si="2"/>
        <v>0</v>
      </c>
      <c r="H177" s="17"/>
    </row>
    <row r="178" spans="2:8" ht="14.25">
      <c r="B178" s="30"/>
      <c r="C178" s="30"/>
      <c r="D178" s="18" t="s">
        <v>158</v>
      </c>
      <c r="E178" s="17"/>
      <c r="F178" s="17"/>
      <c r="G178" s="17">
        <f t="shared" si="2"/>
        <v>0</v>
      </c>
      <c r="H178" s="17"/>
    </row>
    <row r="179" spans="2:8" ht="14.25">
      <c r="B179" s="30"/>
      <c r="C179" s="31"/>
      <c r="D179" s="19" t="s">
        <v>167</v>
      </c>
      <c r="E179" s="20">
        <f>+E160+E165+E168</f>
        <v>235000</v>
      </c>
      <c r="F179" s="20">
        <f>+F160+F165+F168</f>
        <v>201636</v>
      </c>
      <c r="G179" s="20">
        <f t="shared" si="2"/>
        <v>33364</v>
      </c>
      <c r="H179" s="20"/>
    </row>
    <row r="180" spans="2:8" ht="14.25">
      <c r="B180" s="31"/>
      <c r="C180" s="15" t="s">
        <v>168</v>
      </c>
      <c r="D180" s="13"/>
      <c r="E180" s="14">
        <f xml:space="preserve"> +E159 - E179</f>
        <v>1459000</v>
      </c>
      <c r="F180" s="14">
        <f xml:space="preserve"> +F159 - F179</f>
        <v>1492364</v>
      </c>
      <c r="G180" s="14">
        <f t="shared" si="2"/>
        <v>-33364</v>
      </c>
      <c r="H180" s="14"/>
    </row>
    <row r="181" spans="2:8" ht="14.25">
      <c r="B181" s="21" t="s">
        <v>169</v>
      </c>
      <c r="C181" s="22"/>
      <c r="D181" s="23"/>
      <c r="E181" s="24">
        <v>2000000</v>
      </c>
      <c r="F181" s="24"/>
      <c r="G181" s="24">
        <f>E181 + E182</f>
        <v>2000000</v>
      </c>
      <c r="H181" s="24"/>
    </row>
    <row r="182" spans="2:8" ht="14.25">
      <c r="B182" s="25"/>
      <c r="C182" s="26"/>
      <c r="D182" s="27"/>
      <c r="E182" s="28"/>
      <c r="F182" s="28"/>
      <c r="G182" s="28"/>
      <c r="H182" s="28"/>
    </row>
    <row r="183" spans="2:8" ht="14.25">
      <c r="B183" s="15" t="s">
        <v>170</v>
      </c>
      <c r="C183" s="12"/>
      <c r="D183" s="13"/>
      <c r="E183" s="14">
        <f xml:space="preserve"> +E137 +E144 +E180 - (E181 + E182)</f>
        <v>1030000</v>
      </c>
      <c r="F183" s="14">
        <f xml:space="preserve"> +F137 +F144 +F180 - (F181 + F182)</f>
        <v>7942963</v>
      </c>
      <c r="G183" s="14">
        <f t="shared" ref="G183:G185" si="3">E183-F183</f>
        <v>-6912963</v>
      </c>
      <c r="H183" s="14"/>
    </row>
    <row r="184" spans="2:8" ht="14.25">
      <c r="B184" s="15" t="s">
        <v>171</v>
      </c>
      <c r="C184" s="12"/>
      <c r="D184" s="13"/>
      <c r="E184" s="14">
        <v>28486183</v>
      </c>
      <c r="F184" s="14">
        <v>28486183</v>
      </c>
      <c r="G184" s="14">
        <f t="shared" si="3"/>
        <v>0</v>
      </c>
      <c r="H184" s="14"/>
    </row>
    <row r="185" spans="2:8" ht="14.25">
      <c r="B185" s="15" t="s">
        <v>172</v>
      </c>
      <c r="C185" s="12"/>
      <c r="D185" s="13"/>
      <c r="E185" s="14">
        <f xml:space="preserve"> +E183 +E184</f>
        <v>29516183</v>
      </c>
      <c r="F185" s="14">
        <f xml:space="preserve"> +F183 +F184</f>
        <v>36429146</v>
      </c>
      <c r="G185" s="14">
        <f t="shared" si="3"/>
        <v>-6912963</v>
      </c>
      <c r="H185" s="14"/>
    </row>
  </sheetData>
  <mergeCells count="12">
    <mergeCell ref="B2:H2"/>
    <mergeCell ref="B3:H3"/>
    <mergeCell ref="B5:D5"/>
    <mergeCell ref="B6:B137"/>
    <mergeCell ref="C6:C53"/>
    <mergeCell ref="C54:C136"/>
    <mergeCell ref="B138:B144"/>
    <mergeCell ref="C138:C140"/>
    <mergeCell ref="C141:C143"/>
    <mergeCell ref="B145:B180"/>
    <mergeCell ref="C145:C159"/>
    <mergeCell ref="C160:C179"/>
  </mergeCells>
  <phoneticPr fontId="2"/>
  <pageMargins left="0.7" right="0.7" top="0.75" bottom="0.75" header="0.3" footer="0.3"/>
  <pageSetup paperSize="9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85"/>
  <sheetViews>
    <sheetView showGridLines="0" workbookViewId="0"/>
  </sheetViews>
  <sheetFormatPr defaultRowHeight="13.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32" t="s">
        <v>176</v>
      </c>
      <c r="C2" s="32"/>
      <c r="D2" s="32"/>
      <c r="E2" s="32"/>
      <c r="F2" s="32"/>
      <c r="G2" s="32"/>
      <c r="H2" s="32"/>
    </row>
    <row r="3" spans="2:8" ht="21">
      <c r="B3" s="33" t="s">
        <v>174</v>
      </c>
      <c r="C3" s="33"/>
      <c r="D3" s="33"/>
      <c r="E3" s="33"/>
      <c r="F3" s="33"/>
      <c r="G3" s="33"/>
      <c r="H3" s="33"/>
    </row>
    <row r="4" spans="2:8" ht="15.75">
      <c r="B4" s="4"/>
      <c r="C4" s="4"/>
      <c r="D4" s="4"/>
      <c r="E4" s="4"/>
      <c r="F4" s="2"/>
      <c r="G4" s="2"/>
      <c r="H4" s="4" t="s">
        <v>175</v>
      </c>
    </row>
    <row r="5" spans="2:8" ht="14.25">
      <c r="B5" s="34" t="s">
        <v>4</v>
      </c>
      <c r="C5" s="34"/>
      <c r="D5" s="34"/>
      <c r="E5" s="5" t="s">
        <v>5</v>
      </c>
      <c r="F5" s="5" t="s">
        <v>6</v>
      </c>
      <c r="G5" s="5" t="s">
        <v>7</v>
      </c>
      <c r="H5" s="5" t="s">
        <v>8</v>
      </c>
    </row>
    <row r="6" spans="2:8" ht="14.25">
      <c r="B6" s="29" t="s">
        <v>9</v>
      </c>
      <c r="C6" s="29" t="s">
        <v>10</v>
      </c>
      <c r="D6" s="6" t="s">
        <v>11</v>
      </c>
      <c r="E6" s="7">
        <f>+E7+E8+E9+E10</f>
        <v>24673000</v>
      </c>
      <c r="F6" s="7">
        <f>+F7+F8+F9+F10</f>
        <v>24673000</v>
      </c>
      <c r="G6" s="7">
        <f>E6-F6</f>
        <v>0</v>
      </c>
      <c r="H6" s="7"/>
    </row>
    <row r="7" spans="2:8" ht="14.25">
      <c r="B7" s="30"/>
      <c r="C7" s="30"/>
      <c r="D7" s="8" t="s">
        <v>12</v>
      </c>
      <c r="E7" s="9"/>
      <c r="F7" s="9"/>
      <c r="G7" s="9">
        <f t="shared" ref="G7:G70" si="0">E7-F7</f>
        <v>0</v>
      </c>
      <c r="H7" s="9"/>
    </row>
    <row r="8" spans="2:8" ht="14.25">
      <c r="B8" s="30"/>
      <c r="C8" s="30"/>
      <c r="D8" s="8" t="s">
        <v>13</v>
      </c>
      <c r="E8" s="9">
        <v>24673000</v>
      </c>
      <c r="F8" s="9">
        <v>24673000</v>
      </c>
      <c r="G8" s="9">
        <f t="shared" si="0"/>
        <v>0</v>
      </c>
      <c r="H8" s="9"/>
    </row>
    <row r="9" spans="2:8" ht="14.25">
      <c r="B9" s="30"/>
      <c r="C9" s="30"/>
      <c r="D9" s="8" t="s">
        <v>14</v>
      </c>
      <c r="E9" s="9"/>
      <c r="F9" s="9"/>
      <c r="G9" s="9">
        <f t="shared" si="0"/>
        <v>0</v>
      </c>
      <c r="H9" s="9"/>
    </row>
    <row r="10" spans="2:8" ht="14.25">
      <c r="B10" s="30"/>
      <c r="C10" s="30"/>
      <c r="D10" s="8" t="s">
        <v>15</v>
      </c>
      <c r="E10" s="9">
        <f>+E11+E12+E13+E14+E15+E16+E17+E18+E19</f>
        <v>0</v>
      </c>
      <c r="F10" s="9">
        <f>+F11+F12+F13+F14+F15+F16+F17+F18+F19</f>
        <v>0</v>
      </c>
      <c r="G10" s="9">
        <f t="shared" si="0"/>
        <v>0</v>
      </c>
      <c r="H10" s="9"/>
    </row>
    <row r="11" spans="2:8" ht="14.25">
      <c r="B11" s="30"/>
      <c r="C11" s="30"/>
      <c r="D11" s="8" t="s">
        <v>16</v>
      </c>
      <c r="E11" s="9"/>
      <c r="F11" s="9"/>
      <c r="G11" s="9">
        <f t="shared" si="0"/>
        <v>0</v>
      </c>
      <c r="H11" s="9"/>
    </row>
    <row r="12" spans="2:8" ht="14.25">
      <c r="B12" s="30"/>
      <c r="C12" s="30"/>
      <c r="D12" s="8" t="s">
        <v>17</v>
      </c>
      <c r="E12" s="9"/>
      <c r="F12" s="9"/>
      <c r="G12" s="9">
        <f t="shared" si="0"/>
        <v>0</v>
      </c>
      <c r="H12" s="9"/>
    </row>
    <row r="13" spans="2:8" ht="14.25">
      <c r="B13" s="30"/>
      <c r="C13" s="30"/>
      <c r="D13" s="8" t="s">
        <v>18</v>
      </c>
      <c r="E13" s="9"/>
      <c r="F13" s="9"/>
      <c r="G13" s="9">
        <f t="shared" si="0"/>
        <v>0</v>
      </c>
      <c r="H13" s="9"/>
    </row>
    <row r="14" spans="2:8" ht="14.25">
      <c r="B14" s="30"/>
      <c r="C14" s="30"/>
      <c r="D14" s="8" t="s">
        <v>19</v>
      </c>
      <c r="E14" s="9"/>
      <c r="F14" s="9"/>
      <c r="G14" s="9">
        <f t="shared" si="0"/>
        <v>0</v>
      </c>
      <c r="H14" s="9"/>
    </row>
    <row r="15" spans="2:8" ht="14.25">
      <c r="B15" s="30"/>
      <c r="C15" s="30"/>
      <c r="D15" s="8" t="s">
        <v>20</v>
      </c>
      <c r="E15" s="9"/>
      <c r="F15" s="9"/>
      <c r="G15" s="9">
        <f t="shared" si="0"/>
        <v>0</v>
      </c>
      <c r="H15" s="9"/>
    </row>
    <row r="16" spans="2:8" ht="14.25">
      <c r="B16" s="30"/>
      <c r="C16" s="30"/>
      <c r="D16" s="8" t="s">
        <v>21</v>
      </c>
      <c r="E16" s="9"/>
      <c r="F16" s="9"/>
      <c r="G16" s="9">
        <f t="shared" si="0"/>
        <v>0</v>
      </c>
      <c r="H16" s="9"/>
    </row>
    <row r="17" spans="2:8" ht="14.25">
      <c r="B17" s="30"/>
      <c r="C17" s="30"/>
      <c r="D17" s="8" t="s">
        <v>22</v>
      </c>
      <c r="E17" s="9"/>
      <c r="F17" s="9"/>
      <c r="G17" s="9">
        <f t="shared" si="0"/>
        <v>0</v>
      </c>
      <c r="H17" s="9"/>
    </row>
    <row r="18" spans="2:8" ht="14.25">
      <c r="B18" s="30"/>
      <c r="C18" s="30"/>
      <c r="D18" s="8" t="s">
        <v>23</v>
      </c>
      <c r="E18" s="9"/>
      <c r="F18" s="9"/>
      <c r="G18" s="9">
        <f t="shared" si="0"/>
        <v>0</v>
      </c>
      <c r="H18" s="9"/>
    </row>
    <row r="19" spans="2:8" ht="14.25">
      <c r="B19" s="30"/>
      <c r="C19" s="30"/>
      <c r="D19" s="8" t="s">
        <v>24</v>
      </c>
      <c r="E19" s="9"/>
      <c r="F19" s="9"/>
      <c r="G19" s="9">
        <f t="shared" si="0"/>
        <v>0</v>
      </c>
      <c r="H19" s="9"/>
    </row>
    <row r="20" spans="2:8" ht="14.25">
      <c r="B20" s="30"/>
      <c r="C20" s="30"/>
      <c r="D20" s="8" t="s">
        <v>25</v>
      </c>
      <c r="E20" s="9">
        <f>+E21+E24+E25+E26+E27</f>
        <v>0</v>
      </c>
      <c r="F20" s="9">
        <f>+F21+F24+F25+F26+F27</f>
        <v>0</v>
      </c>
      <c r="G20" s="9">
        <f t="shared" si="0"/>
        <v>0</v>
      </c>
      <c r="H20" s="9"/>
    </row>
    <row r="21" spans="2:8" ht="14.25">
      <c r="B21" s="30"/>
      <c r="C21" s="30"/>
      <c r="D21" s="8" t="s">
        <v>26</v>
      </c>
      <c r="E21" s="9">
        <f>+E22+E23</f>
        <v>0</v>
      </c>
      <c r="F21" s="9">
        <f>+F22+F23</f>
        <v>0</v>
      </c>
      <c r="G21" s="9">
        <f t="shared" si="0"/>
        <v>0</v>
      </c>
      <c r="H21" s="9"/>
    </row>
    <row r="22" spans="2:8" ht="14.25">
      <c r="B22" s="30"/>
      <c r="C22" s="30"/>
      <c r="D22" s="8" t="s">
        <v>27</v>
      </c>
      <c r="E22" s="9"/>
      <c r="F22" s="9"/>
      <c r="G22" s="9">
        <f t="shared" si="0"/>
        <v>0</v>
      </c>
      <c r="H22" s="9"/>
    </row>
    <row r="23" spans="2:8" ht="14.25">
      <c r="B23" s="30"/>
      <c r="C23" s="30"/>
      <c r="D23" s="8" t="s">
        <v>28</v>
      </c>
      <c r="E23" s="9"/>
      <c r="F23" s="9"/>
      <c r="G23" s="9">
        <f t="shared" si="0"/>
        <v>0</v>
      </c>
      <c r="H23" s="9"/>
    </row>
    <row r="24" spans="2:8" ht="14.25">
      <c r="B24" s="30"/>
      <c r="C24" s="30"/>
      <c r="D24" s="8" t="s">
        <v>29</v>
      </c>
      <c r="E24" s="9"/>
      <c r="F24" s="9"/>
      <c r="G24" s="9">
        <f t="shared" si="0"/>
        <v>0</v>
      </c>
      <c r="H24" s="9"/>
    </row>
    <row r="25" spans="2:8" ht="14.25">
      <c r="B25" s="30"/>
      <c r="C25" s="30"/>
      <c r="D25" s="8" t="s">
        <v>30</v>
      </c>
      <c r="E25" s="9"/>
      <c r="F25" s="9"/>
      <c r="G25" s="9">
        <f t="shared" si="0"/>
        <v>0</v>
      </c>
      <c r="H25" s="9"/>
    </row>
    <row r="26" spans="2:8" ht="14.25">
      <c r="B26" s="30"/>
      <c r="C26" s="30"/>
      <c r="D26" s="8" t="s">
        <v>31</v>
      </c>
      <c r="E26" s="9"/>
      <c r="F26" s="9"/>
      <c r="G26" s="9">
        <f t="shared" si="0"/>
        <v>0</v>
      </c>
      <c r="H26" s="9"/>
    </row>
    <row r="27" spans="2:8" ht="14.25">
      <c r="B27" s="30"/>
      <c r="C27" s="30"/>
      <c r="D27" s="8" t="s">
        <v>32</v>
      </c>
      <c r="E27" s="9"/>
      <c r="F27" s="9"/>
      <c r="G27" s="9">
        <f t="shared" si="0"/>
        <v>0</v>
      </c>
      <c r="H27" s="9"/>
    </row>
    <row r="28" spans="2:8" ht="14.25">
      <c r="B28" s="30"/>
      <c r="C28" s="30"/>
      <c r="D28" s="8" t="s">
        <v>33</v>
      </c>
      <c r="E28" s="9">
        <f>+E29+E30</f>
        <v>0</v>
      </c>
      <c r="F28" s="9">
        <f>+F29+F30</f>
        <v>0</v>
      </c>
      <c r="G28" s="9">
        <f t="shared" si="0"/>
        <v>0</v>
      </c>
      <c r="H28" s="9"/>
    </row>
    <row r="29" spans="2:8" ht="14.25">
      <c r="B29" s="30"/>
      <c r="C29" s="30"/>
      <c r="D29" s="8" t="s">
        <v>34</v>
      </c>
      <c r="E29" s="9"/>
      <c r="F29" s="9"/>
      <c r="G29" s="9">
        <f t="shared" si="0"/>
        <v>0</v>
      </c>
      <c r="H29" s="9"/>
    </row>
    <row r="30" spans="2:8" ht="14.25">
      <c r="B30" s="30"/>
      <c r="C30" s="30"/>
      <c r="D30" s="8" t="s">
        <v>35</v>
      </c>
      <c r="E30" s="9"/>
      <c r="F30" s="9"/>
      <c r="G30" s="9">
        <f t="shared" si="0"/>
        <v>0</v>
      </c>
      <c r="H30" s="9"/>
    </row>
    <row r="31" spans="2:8" ht="14.25">
      <c r="B31" s="30"/>
      <c r="C31" s="30"/>
      <c r="D31" s="8" t="s">
        <v>36</v>
      </c>
      <c r="E31" s="9">
        <f>+E32+E35+E42</f>
        <v>0</v>
      </c>
      <c r="F31" s="9">
        <f>+F32+F35+F42</f>
        <v>0</v>
      </c>
      <c r="G31" s="9">
        <f t="shared" si="0"/>
        <v>0</v>
      </c>
      <c r="H31" s="9"/>
    </row>
    <row r="32" spans="2:8" ht="14.25">
      <c r="B32" s="30"/>
      <c r="C32" s="30"/>
      <c r="D32" s="8" t="s">
        <v>37</v>
      </c>
      <c r="E32" s="9">
        <f>+E33+E34</f>
        <v>0</v>
      </c>
      <c r="F32" s="9">
        <f>+F33+F34</f>
        <v>0</v>
      </c>
      <c r="G32" s="9">
        <f t="shared" si="0"/>
        <v>0</v>
      </c>
      <c r="H32" s="9"/>
    </row>
    <row r="33" spans="2:8" ht="14.25">
      <c r="B33" s="30"/>
      <c r="C33" s="30"/>
      <c r="D33" s="8" t="s">
        <v>38</v>
      </c>
      <c r="E33" s="9"/>
      <c r="F33" s="9"/>
      <c r="G33" s="9">
        <f t="shared" si="0"/>
        <v>0</v>
      </c>
      <c r="H33" s="9"/>
    </row>
    <row r="34" spans="2:8" ht="14.25">
      <c r="B34" s="30"/>
      <c r="C34" s="30"/>
      <c r="D34" s="8" t="s">
        <v>39</v>
      </c>
      <c r="E34" s="9"/>
      <c r="F34" s="9"/>
      <c r="G34" s="9">
        <f t="shared" si="0"/>
        <v>0</v>
      </c>
      <c r="H34" s="9"/>
    </row>
    <row r="35" spans="2:8" ht="14.25">
      <c r="B35" s="30"/>
      <c r="C35" s="30"/>
      <c r="D35" s="8" t="s">
        <v>40</v>
      </c>
      <c r="E35" s="9">
        <f>+E36+E37+E38+E39+E40+E41</f>
        <v>0</v>
      </c>
      <c r="F35" s="9">
        <f>+F36+F37+F38+F39+F40+F41</f>
        <v>0</v>
      </c>
      <c r="G35" s="9">
        <f t="shared" si="0"/>
        <v>0</v>
      </c>
      <c r="H35" s="9"/>
    </row>
    <row r="36" spans="2:8" ht="14.25">
      <c r="B36" s="30"/>
      <c r="C36" s="30"/>
      <c r="D36" s="8" t="s">
        <v>41</v>
      </c>
      <c r="E36" s="9"/>
      <c r="F36" s="9"/>
      <c r="G36" s="9">
        <f t="shared" si="0"/>
        <v>0</v>
      </c>
      <c r="H36" s="9"/>
    </row>
    <row r="37" spans="2:8" ht="14.25">
      <c r="B37" s="30"/>
      <c r="C37" s="30"/>
      <c r="D37" s="8" t="s">
        <v>42</v>
      </c>
      <c r="E37" s="9"/>
      <c r="F37" s="9"/>
      <c r="G37" s="9">
        <f t="shared" si="0"/>
        <v>0</v>
      </c>
      <c r="H37" s="9"/>
    </row>
    <row r="38" spans="2:8" ht="14.25">
      <c r="B38" s="30"/>
      <c r="C38" s="30"/>
      <c r="D38" s="8" t="s">
        <v>43</v>
      </c>
      <c r="E38" s="9"/>
      <c r="F38" s="9"/>
      <c r="G38" s="9">
        <f t="shared" si="0"/>
        <v>0</v>
      </c>
      <c r="H38" s="9"/>
    </row>
    <row r="39" spans="2:8" ht="14.25">
      <c r="B39" s="30"/>
      <c r="C39" s="30"/>
      <c r="D39" s="8" t="s">
        <v>44</v>
      </c>
      <c r="E39" s="9"/>
      <c r="F39" s="9"/>
      <c r="G39" s="9">
        <f t="shared" si="0"/>
        <v>0</v>
      </c>
      <c r="H39" s="9"/>
    </row>
    <row r="40" spans="2:8" ht="14.25">
      <c r="B40" s="30"/>
      <c r="C40" s="30"/>
      <c r="D40" s="8" t="s">
        <v>45</v>
      </c>
      <c r="E40" s="9"/>
      <c r="F40" s="9"/>
      <c r="G40" s="9">
        <f t="shared" si="0"/>
        <v>0</v>
      </c>
      <c r="H40" s="9"/>
    </row>
    <row r="41" spans="2:8" ht="14.25">
      <c r="B41" s="30"/>
      <c r="C41" s="30"/>
      <c r="D41" s="8" t="s">
        <v>46</v>
      </c>
      <c r="E41" s="9"/>
      <c r="F41" s="9"/>
      <c r="G41" s="9">
        <f t="shared" si="0"/>
        <v>0</v>
      </c>
      <c r="H41" s="9"/>
    </row>
    <row r="42" spans="2:8" ht="14.25">
      <c r="B42" s="30"/>
      <c r="C42" s="30"/>
      <c r="D42" s="8" t="s">
        <v>47</v>
      </c>
      <c r="E42" s="9"/>
      <c r="F42" s="9"/>
      <c r="G42" s="9">
        <f t="shared" si="0"/>
        <v>0</v>
      </c>
      <c r="H42" s="9"/>
    </row>
    <row r="43" spans="2:8" ht="14.25">
      <c r="B43" s="30"/>
      <c r="C43" s="30"/>
      <c r="D43" s="8" t="s">
        <v>48</v>
      </c>
      <c r="E43" s="9"/>
      <c r="F43" s="9"/>
      <c r="G43" s="9">
        <f t="shared" si="0"/>
        <v>0</v>
      </c>
      <c r="H43" s="9"/>
    </row>
    <row r="44" spans="2:8" ht="14.25">
      <c r="B44" s="30"/>
      <c r="C44" s="30"/>
      <c r="D44" s="8" t="s">
        <v>49</v>
      </c>
      <c r="E44" s="9">
        <v>10000</v>
      </c>
      <c r="F44" s="9">
        <v>1857</v>
      </c>
      <c r="G44" s="9">
        <f t="shared" si="0"/>
        <v>8143</v>
      </c>
      <c r="H44" s="9"/>
    </row>
    <row r="45" spans="2:8" ht="14.25">
      <c r="B45" s="30"/>
      <c r="C45" s="30"/>
      <c r="D45" s="8" t="s">
        <v>50</v>
      </c>
      <c r="E45" s="9">
        <f>+E46+E50+E51+E52</f>
        <v>20000</v>
      </c>
      <c r="F45" s="9">
        <f>+F46+F50+F51+F52</f>
        <v>9072</v>
      </c>
      <c r="G45" s="9">
        <f t="shared" si="0"/>
        <v>10928</v>
      </c>
      <c r="H45" s="9"/>
    </row>
    <row r="46" spans="2:8" ht="14.25">
      <c r="B46" s="30"/>
      <c r="C46" s="30"/>
      <c r="D46" s="8" t="s">
        <v>51</v>
      </c>
      <c r="E46" s="9">
        <f>+E47+E48+E49</f>
        <v>0</v>
      </c>
      <c r="F46" s="9">
        <f>+F47+F48+F49</f>
        <v>0</v>
      </c>
      <c r="G46" s="9">
        <f t="shared" si="0"/>
        <v>0</v>
      </c>
      <c r="H46" s="9"/>
    </row>
    <row r="47" spans="2:8" ht="14.25">
      <c r="B47" s="30"/>
      <c r="C47" s="30"/>
      <c r="D47" s="8" t="s">
        <v>52</v>
      </c>
      <c r="E47" s="9"/>
      <c r="F47" s="9"/>
      <c r="G47" s="9">
        <f t="shared" si="0"/>
        <v>0</v>
      </c>
      <c r="H47" s="9"/>
    </row>
    <row r="48" spans="2:8" ht="14.25">
      <c r="B48" s="30"/>
      <c r="C48" s="30"/>
      <c r="D48" s="8" t="s">
        <v>53</v>
      </c>
      <c r="E48" s="9"/>
      <c r="F48" s="9"/>
      <c r="G48" s="9">
        <f t="shared" si="0"/>
        <v>0</v>
      </c>
      <c r="H48" s="9"/>
    </row>
    <row r="49" spans="2:8" ht="14.25">
      <c r="B49" s="30"/>
      <c r="C49" s="30"/>
      <c r="D49" s="8" t="s">
        <v>54</v>
      </c>
      <c r="E49" s="9"/>
      <c r="F49" s="9"/>
      <c r="G49" s="9">
        <f t="shared" si="0"/>
        <v>0</v>
      </c>
      <c r="H49" s="9"/>
    </row>
    <row r="50" spans="2:8" ht="14.25">
      <c r="B50" s="30"/>
      <c r="C50" s="30"/>
      <c r="D50" s="8" t="s">
        <v>55</v>
      </c>
      <c r="E50" s="9"/>
      <c r="F50" s="9"/>
      <c r="G50" s="9">
        <f t="shared" si="0"/>
        <v>0</v>
      </c>
      <c r="H50" s="9"/>
    </row>
    <row r="51" spans="2:8" ht="14.25">
      <c r="B51" s="30"/>
      <c r="C51" s="30"/>
      <c r="D51" s="8" t="s">
        <v>56</v>
      </c>
      <c r="E51" s="9">
        <v>20000</v>
      </c>
      <c r="F51" s="9">
        <v>9072</v>
      </c>
      <c r="G51" s="9">
        <f t="shared" si="0"/>
        <v>10928</v>
      </c>
      <c r="H51" s="9"/>
    </row>
    <row r="52" spans="2:8" ht="14.25">
      <c r="B52" s="30"/>
      <c r="C52" s="30"/>
      <c r="D52" s="8" t="s">
        <v>57</v>
      </c>
      <c r="E52" s="9"/>
      <c r="F52" s="9"/>
      <c r="G52" s="9">
        <f t="shared" si="0"/>
        <v>0</v>
      </c>
      <c r="H52" s="9"/>
    </row>
    <row r="53" spans="2:8" ht="14.25">
      <c r="B53" s="30"/>
      <c r="C53" s="31"/>
      <c r="D53" s="10" t="s">
        <v>58</v>
      </c>
      <c r="E53" s="11">
        <f>+E6+E20+E28+E31+E43+E44+E45</f>
        <v>24703000</v>
      </c>
      <c r="F53" s="11">
        <f>+F6+F20+F28+F31+F43+F44+F45</f>
        <v>24683929</v>
      </c>
      <c r="G53" s="11">
        <f t="shared" si="0"/>
        <v>19071</v>
      </c>
      <c r="H53" s="11"/>
    </row>
    <row r="54" spans="2:8" ht="14.25">
      <c r="B54" s="30"/>
      <c r="C54" s="29" t="s">
        <v>59</v>
      </c>
      <c r="D54" s="8" t="s">
        <v>60</v>
      </c>
      <c r="E54" s="9">
        <f>+E55+E56+E59+E62+E65+E66</f>
        <v>19344000</v>
      </c>
      <c r="F54" s="9">
        <f>+F55+F56+F59+F62+F65+F66</f>
        <v>19108831</v>
      </c>
      <c r="G54" s="9">
        <f t="shared" si="0"/>
        <v>235169</v>
      </c>
      <c r="H54" s="9"/>
    </row>
    <row r="55" spans="2:8" ht="14.25">
      <c r="B55" s="30"/>
      <c r="C55" s="30"/>
      <c r="D55" s="8" t="s">
        <v>61</v>
      </c>
      <c r="E55" s="9"/>
      <c r="F55" s="9"/>
      <c r="G55" s="9">
        <f t="shared" si="0"/>
        <v>0</v>
      </c>
      <c r="H55" s="9"/>
    </row>
    <row r="56" spans="2:8" ht="14.25">
      <c r="B56" s="30"/>
      <c r="C56" s="30"/>
      <c r="D56" s="8" t="s">
        <v>62</v>
      </c>
      <c r="E56" s="9">
        <f>+E57+E58</f>
        <v>12162000</v>
      </c>
      <c r="F56" s="9">
        <f>+F57+F58</f>
        <v>11989080</v>
      </c>
      <c r="G56" s="9">
        <f t="shared" si="0"/>
        <v>172920</v>
      </c>
      <c r="H56" s="9"/>
    </row>
    <row r="57" spans="2:8" ht="14.25">
      <c r="B57" s="30"/>
      <c r="C57" s="30"/>
      <c r="D57" s="8" t="s">
        <v>63</v>
      </c>
      <c r="E57" s="9">
        <v>6017000</v>
      </c>
      <c r="F57" s="9">
        <v>5858000</v>
      </c>
      <c r="G57" s="9">
        <f t="shared" si="0"/>
        <v>159000</v>
      </c>
      <c r="H57" s="9"/>
    </row>
    <row r="58" spans="2:8" ht="14.25">
      <c r="B58" s="30"/>
      <c r="C58" s="30"/>
      <c r="D58" s="8" t="s">
        <v>64</v>
      </c>
      <c r="E58" s="9">
        <v>6145000</v>
      </c>
      <c r="F58" s="9">
        <v>6131080</v>
      </c>
      <c r="G58" s="9">
        <f t="shared" si="0"/>
        <v>13920</v>
      </c>
      <c r="H58" s="9"/>
    </row>
    <row r="59" spans="2:8" ht="14.25">
      <c r="B59" s="30"/>
      <c r="C59" s="30"/>
      <c r="D59" s="8" t="s">
        <v>65</v>
      </c>
      <c r="E59" s="9">
        <f>+E60+E61</f>
        <v>4232000</v>
      </c>
      <c r="F59" s="9">
        <f>+F60+F61</f>
        <v>4203550</v>
      </c>
      <c r="G59" s="9">
        <f t="shared" si="0"/>
        <v>28450</v>
      </c>
      <c r="H59" s="9"/>
    </row>
    <row r="60" spans="2:8" ht="14.25">
      <c r="B60" s="30"/>
      <c r="C60" s="30"/>
      <c r="D60" s="8" t="s">
        <v>66</v>
      </c>
      <c r="E60" s="9">
        <v>2676000</v>
      </c>
      <c r="F60" s="9">
        <v>2659550</v>
      </c>
      <c r="G60" s="9">
        <f t="shared" si="0"/>
        <v>16450</v>
      </c>
      <c r="H60" s="9"/>
    </row>
    <row r="61" spans="2:8" ht="14.25">
      <c r="B61" s="30"/>
      <c r="C61" s="30"/>
      <c r="D61" s="8" t="s">
        <v>67</v>
      </c>
      <c r="E61" s="9">
        <v>1556000</v>
      </c>
      <c r="F61" s="9">
        <v>1544000</v>
      </c>
      <c r="G61" s="9">
        <f t="shared" si="0"/>
        <v>12000</v>
      </c>
      <c r="H61" s="9"/>
    </row>
    <row r="62" spans="2:8" ht="14.25">
      <c r="B62" s="30"/>
      <c r="C62" s="30"/>
      <c r="D62" s="8" t="s">
        <v>68</v>
      </c>
      <c r="E62" s="9">
        <f>+E63+E64</f>
        <v>0</v>
      </c>
      <c r="F62" s="9">
        <f>+F63+F64</f>
        <v>0</v>
      </c>
      <c r="G62" s="9">
        <f t="shared" si="0"/>
        <v>0</v>
      </c>
      <c r="H62" s="9"/>
    </row>
    <row r="63" spans="2:8" ht="14.25">
      <c r="B63" s="30"/>
      <c r="C63" s="30"/>
      <c r="D63" s="8" t="s">
        <v>69</v>
      </c>
      <c r="E63" s="9"/>
      <c r="F63" s="9"/>
      <c r="G63" s="9">
        <f t="shared" si="0"/>
        <v>0</v>
      </c>
      <c r="H63" s="9"/>
    </row>
    <row r="64" spans="2:8" ht="14.25">
      <c r="B64" s="30"/>
      <c r="C64" s="30"/>
      <c r="D64" s="8" t="s">
        <v>70</v>
      </c>
      <c r="E64" s="9"/>
      <c r="F64" s="9"/>
      <c r="G64" s="9">
        <f t="shared" si="0"/>
        <v>0</v>
      </c>
      <c r="H64" s="9"/>
    </row>
    <row r="65" spans="2:8" ht="14.25">
      <c r="B65" s="30"/>
      <c r="C65" s="30"/>
      <c r="D65" s="8" t="s">
        <v>71</v>
      </c>
      <c r="E65" s="9">
        <v>400000</v>
      </c>
      <c r="F65" s="9">
        <v>383340</v>
      </c>
      <c r="G65" s="9">
        <f t="shared" si="0"/>
        <v>16660</v>
      </c>
      <c r="H65" s="9"/>
    </row>
    <row r="66" spans="2:8" ht="14.25">
      <c r="B66" s="30"/>
      <c r="C66" s="30"/>
      <c r="D66" s="8" t="s">
        <v>72</v>
      </c>
      <c r="E66" s="9">
        <v>2550000</v>
      </c>
      <c r="F66" s="9">
        <v>2532861</v>
      </c>
      <c r="G66" s="9">
        <f t="shared" si="0"/>
        <v>17139</v>
      </c>
      <c r="H66" s="9"/>
    </row>
    <row r="67" spans="2:8" ht="14.25">
      <c r="B67" s="30"/>
      <c r="C67" s="30"/>
      <c r="D67" s="8" t="s">
        <v>73</v>
      </c>
      <c r="E67" s="9">
        <f>+E68+E69+E70+E71+E72+E73+E74+E75+E76+E77+E78+E79+E82+E83+E84+E85+E86+E87+E88+E89+E90+E91+E92+E94+E100+E104+E105+E106</f>
        <v>2260000</v>
      </c>
      <c r="F67" s="9">
        <f>+F68+F69+F70+F71+F72+F73+F74+F75+F76+F77+F78+F79+F82+F83+F84+F85+F86+F87+F88+F89+F90+F91+F92+F94+F100+F104+F105+F106</f>
        <v>1299563</v>
      </c>
      <c r="G67" s="9">
        <f t="shared" si="0"/>
        <v>960437</v>
      </c>
      <c r="H67" s="9"/>
    </row>
    <row r="68" spans="2:8" ht="14.25">
      <c r="B68" s="30"/>
      <c r="C68" s="30"/>
      <c r="D68" s="8" t="s">
        <v>74</v>
      </c>
      <c r="E68" s="9">
        <v>50000</v>
      </c>
      <c r="F68" s="9">
        <v>902</v>
      </c>
      <c r="G68" s="9">
        <f t="shared" si="0"/>
        <v>49098</v>
      </c>
      <c r="H68" s="9"/>
    </row>
    <row r="69" spans="2:8" ht="14.25">
      <c r="B69" s="30"/>
      <c r="C69" s="30"/>
      <c r="D69" s="8" t="s">
        <v>75</v>
      </c>
      <c r="E69" s="9"/>
      <c r="F69" s="9"/>
      <c r="G69" s="9">
        <f t="shared" si="0"/>
        <v>0</v>
      </c>
      <c r="H69" s="9"/>
    </row>
    <row r="70" spans="2:8" ht="14.25">
      <c r="B70" s="30"/>
      <c r="C70" s="30"/>
      <c r="D70" s="8" t="s">
        <v>76</v>
      </c>
      <c r="E70" s="9">
        <v>150000</v>
      </c>
      <c r="F70" s="9">
        <v>64380</v>
      </c>
      <c r="G70" s="9">
        <f t="shared" si="0"/>
        <v>85620</v>
      </c>
      <c r="H70" s="9"/>
    </row>
    <row r="71" spans="2:8" ht="14.25">
      <c r="B71" s="30"/>
      <c r="C71" s="30"/>
      <c r="D71" s="8" t="s">
        <v>77</v>
      </c>
      <c r="E71" s="9">
        <v>838000</v>
      </c>
      <c r="F71" s="9">
        <v>680127</v>
      </c>
      <c r="G71" s="9">
        <f t="shared" ref="G71:G134" si="1">E71-F71</f>
        <v>157873</v>
      </c>
      <c r="H71" s="9"/>
    </row>
    <row r="72" spans="2:8" ht="14.25">
      <c r="B72" s="30"/>
      <c r="C72" s="30"/>
      <c r="D72" s="8" t="s">
        <v>78</v>
      </c>
      <c r="E72" s="9"/>
      <c r="F72" s="9"/>
      <c r="G72" s="9">
        <f t="shared" si="1"/>
        <v>0</v>
      </c>
      <c r="H72" s="9"/>
    </row>
    <row r="73" spans="2:8" ht="14.25">
      <c r="B73" s="30"/>
      <c r="C73" s="30"/>
      <c r="D73" s="8" t="s">
        <v>79</v>
      </c>
      <c r="E73" s="9"/>
      <c r="F73" s="9"/>
      <c r="G73" s="9">
        <f t="shared" si="1"/>
        <v>0</v>
      </c>
      <c r="H73" s="9"/>
    </row>
    <row r="74" spans="2:8" ht="14.25">
      <c r="B74" s="30"/>
      <c r="C74" s="30"/>
      <c r="D74" s="8" t="s">
        <v>80</v>
      </c>
      <c r="E74" s="9">
        <v>393000</v>
      </c>
      <c r="F74" s="9">
        <v>327405</v>
      </c>
      <c r="G74" s="9">
        <f t="shared" si="1"/>
        <v>65595</v>
      </c>
      <c r="H74" s="9"/>
    </row>
    <row r="75" spans="2:8" ht="14.25">
      <c r="B75" s="30"/>
      <c r="C75" s="30"/>
      <c r="D75" s="8" t="s">
        <v>81</v>
      </c>
      <c r="E75" s="9">
        <v>120000</v>
      </c>
      <c r="F75" s="9">
        <v>5600</v>
      </c>
      <c r="G75" s="9">
        <f t="shared" si="1"/>
        <v>114400</v>
      </c>
      <c r="H75" s="9"/>
    </row>
    <row r="76" spans="2:8" ht="14.25">
      <c r="B76" s="30"/>
      <c r="C76" s="30"/>
      <c r="D76" s="8" t="s">
        <v>82</v>
      </c>
      <c r="E76" s="9">
        <v>50000</v>
      </c>
      <c r="F76" s="9"/>
      <c r="G76" s="9">
        <f t="shared" si="1"/>
        <v>50000</v>
      </c>
      <c r="H76" s="9"/>
    </row>
    <row r="77" spans="2:8" ht="14.25">
      <c r="B77" s="30"/>
      <c r="C77" s="30"/>
      <c r="D77" s="8" t="s">
        <v>83</v>
      </c>
      <c r="E77" s="9">
        <v>50000</v>
      </c>
      <c r="F77" s="9"/>
      <c r="G77" s="9">
        <f t="shared" si="1"/>
        <v>50000</v>
      </c>
      <c r="H77" s="9"/>
    </row>
    <row r="78" spans="2:8" ht="14.25">
      <c r="B78" s="30"/>
      <c r="C78" s="30"/>
      <c r="D78" s="8" t="s">
        <v>84</v>
      </c>
      <c r="E78" s="9">
        <v>250000</v>
      </c>
      <c r="F78" s="9">
        <v>92448</v>
      </c>
      <c r="G78" s="9">
        <f t="shared" si="1"/>
        <v>157552</v>
      </c>
      <c r="H78" s="9"/>
    </row>
    <row r="79" spans="2:8" ht="14.25">
      <c r="B79" s="30"/>
      <c r="C79" s="30"/>
      <c r="D79" s="8" t="s">
        <v>85</v>
      </c>
      <c r="E79" s="9">
        <f>+E80+E81</f>
        <v>110000</v>
      </c>
      <c r="F79" s="9">
        <f>+F80+F81</f>
        <v>65000</v>
      </c>
      <c r="G79" s="9">
        <f t="shared" si="1"/>
        <v>45000</v>
      </c>
      <c r="H79" s="9"/>
    </row>
    <row r="80" spans="2:8" ht="14.25">
      <c r="B80" s="30"/>
      <c r="C80" s="30"/>
      <c r="D80" s="8" t="s">
        <v>86</v>
      </c>
      <c r="E80" s="9">
        <v>100000</v>
      </c>
      <c r="F80" s="9">
        <v>65000</v>
      </c>
      <c r="G80" s="9">
        <f t="shared" si="1"/>
        <v>35000</v>
      </c>
      <c r="H80" s="9"/>
    </row>
    <row r="81" spans="2:8" ht="14.25">
      <c r="B81" s="30"/>
      <c r="C81" s="30"/>
      <c r="D81" s="8" t="s">
        <v>87</v>
      </c>
      <c r="E81" s="9">
        <v>10000</v>
      </c>
      <c r="F81" s="9"/>
      <c r="G81" s="9">
        <f t="shared" si="1"/>
        <v>10000</v>
      </c>
      <c r="H81" s="9"/>
    </row>
    <row r="82" spans="2:8" ht="14.25">
      <c r="B82" s="30"/>
      <c r="C82" s="30"/>
      <c r="D82" s="8" t="s">
        <v>88</v>
      </c>
      <c r="E82" s="9"/>
      <c r="F82" s="9"/>
      <c r="G82" s="9">
        <f t="shared" si="1"/>
        <v>0</v>
      </c>
      <c r="H82" s="9"/>
    </row>
    <row r="83" spans="2:8" ht="14.25">
      <c r="B83" s="30"/>
      <c r="C83" s="30"/>
      <c r="D83" s="8" t="s">
        <v>89</v>
      </c>
      <c r="E83" s="9"/>
      <c r="F83" s="9"/>
      <c r="G83" s="9">
        <f t="shared" si="1"/>
        <v>0</v>
      </c>
      <c r="H83" s="9"/>
    </row>
    <row r="84" spans="2:8" ht="14.25">
      <c r="B84" s="30"/>
      <c r="C84" s="30"/>
      <c r="D84" s="8" t="s">
        <v>90</v>
      </c>
      <c r="E84" s="9"/>
      <c r="F84" s="9"/>
      <c r="G84" s="9">
        <f t="shared" si="1"/>
        <v>0</v>
      </c>
      <c r="H84" s="9"/>
    </row>
    <row r="85" spans="2:8" ht="14.25">
      <c r="B85" s="30"/>
      <c r="C85" s="30"/>
      <c r="D85" s="8" t="s">
        <v>91</v>
      </c>
      <c r="E85" s="9"/>
      <c r="F85" s="9"/>
      <c r="G85" s="9">
        <f t="shared" si="1"/>
        <v>0</v>
      </c>
      <c r="H85" s="9"/>
    </row>
    <row r="86" spans="2:8" ht="14.25">
      <c r="B86" s="30"/>
      <c r="C86" s="30"/>
      <c r="D86" s="8" t="s">
        <v>92</v>
      </c>
      <c r="E86" s="9"/>
      <c r="F86" s="9"/>
      <c r="G86" s="9">
        <f t="shared" si="1"/>
        <v>0</v>
      </c>
      <c r="H86" s="9"/>
    </row>
    <row r="87" spans="2:8" ht="14.25">
      <c r="B87" s="30"/>
      <c r="C87" s="30"/>
      <c r="D87" s="8" t="s">
        <v>93</v>
      </c>
      <c r="E87" s="9"/>
      <c r="F87" s="9"/>
      <c r="G87" s="9">
        <f t="shared" si="1"/>
        <v>0</v>
      </c>
      <c r="H87" s="9"/>
    </row>
    <row r="88" spans="2:8" ht="14.25">
      <c r="B88" s="30"/>
      <c r="C88" s="30"/>
      <c r="D88" s="8" t="s">
        <v>94</v>
      </c>
      <c r="E88" s="9"/>
      <c r="F88" s="9"/>
      <c r="G88" s="9">
        <f t="shared" si="1"/>
        <v>0</v>
      </c>
      <c r="H88" s="9"/>
    </row>
    <row r="89" spans="2:8" ht="14.25">
      <c r="B89" s="30"/>
      <c r="C89" s="30"/>
      <c r="D89" s="8" t="s">
        <v>95</v>
      </c>
      <c r="E89" s="9"/>
      <c r="F89" s="9"/>
      <c r="G89" s="9">
        <f t="shared" si="1"/>
        <v>0</v>
      </c>
      <c r="H89" s="9"/>
    </row>
    <row r="90" spans="2:8" ht="14.25">
      <c r="B90" s="30"/>
      <c r="C90" s="30"/>
      <c r="D90" s="8" t="s">
        <v>96</v>
      </c>
      <c r="E90" s="9">
        <v>30000</v>
      </c>
      <c r="F90" s="9">
        <v>30000</v>
      </c>
      <c r="G90" s="9">
        <f t="shared" si="1"/>
        <v>0</v>
      </c>
      <c r="H90" s="9"/>
    </row>
    <row r="91" spans="2:8" ht="14.25">
      <c r="B91" s="30"/>
      <c r="C91" s="30"/>
      <c r="D91" s="8" t="s">
        <v>97</v>
      </c>
      <c r="E91" s="9"/>
      <c r="F91" s="9"/>
      <c r="G91" s="9">
        <f t="shared" si="1"/>
        <v>0</v>
      </c>
      <c r="H91" s="9"/>
    </row>
    <row r="92" spans="2:8" ht="14.25">
      <c r="B92" s="30"/>
      <c r="C92" s="30"/>
      <c r="D92" s="8" t="s">
        <v>98</v>
      </c>
      <c r="E92" s="9">
        <f>+E93</f>
        <v>0</v>
      </c>
      <c r="F92" s="9">
        <f>+F93</f>
        <v>0</v>
      </c>
      <c r="G92" s="9">
        <f t="shared" si="1"/>
        <v>0</v>
      </c>
      <c r="H92" s="9"/>
    </row>
    <row r="93" spans="2:8" ht="14.25">
      <c r="B93" s="30"/>
      <c r="C93" s="30"/>
      <c r="D93" s="8" t="s">
        <v>99</v>
      </c>
      <c r="E93" s="9"/>
      <c r="F93" s="9"/>
      <c r="G93" s="9">
        <f t="shared" si="1"/>
        <v>0</v>
      </c>
      <c r="H93" s="9"/>
    </row>
    <row r="94" spans="2:8" ht="14.25">
      <c r="B94" s="30"/>
      <c r="C94" s="30"/>
      <c r="D94" s="8" t="s">
        <v>100</v>
      </c>
      <c r="E94" s="9">
        <f>+E95+E96+E97+E98+E99</f>
        <v>0</v>
      </c>
      <c r="F94" s="9">
        <f>+F95+F96+F97+F98+F99</f>
        <v>0</v>
      </c>
      <c r="G94" s="9">
        <f t="shared" si="1"/>
        <v>0</v>
      </c>
      <c r="H94" s="9"/>
    </row>
    <row r="95" spans="2:8" ht="14.25">
      <c r="B95" s="30"/>
      <c r="C95" s="30"/>
      <c r="D95" s="8" t="s">
        <v>101</v>
      </c>
      <c r="E95" s="9"/>
      <c r="F95" s="9"/>
      <c r="G95" s="9">
        <f t="shared" si="1"/>
        <v>0</v>
      </c>
      <c r="H95" s="9"/>
    </row>
    <row r="96" spans="2:8" ht="14.25">
      <c r="B96" s="30"/>
      <c r="C96" s="30"/>
      <c r="D96" s="8" t="s">
        <v>102</v>
      </c>
      <c r="E96" s="9"/>
      <c r="F96" s="9"/>
      <c r="G96" s="9">
        <f t="shared" si="1"/>
        <v>0</v>
      </c>
      <c r="H96" s="9"/>
    </row>
    <row r="97" spans="2:8" ht="14.25">
      <c r="B97" s="30"/>
      <c r="C97" s="30"/>
      <c r="D97" s="8" t="s">
        <v>103</v>
      </c>
      <c r="E97" s="9"/>
      <c r="F97" s="9"/>
      <c r="G97" s="9">
        <f t="shared" si="1"/>
        <v>0</v>
      </c>
      <c r="H97" s="9"/>
    </row>
    <row r="98" spans="2:8" ht="14.25">
      <c r="B98" s="30"/>
      <c r="C98" s="30"/>
      <c r="D98" s="8" t="s">
        <v>104</v>
      </c>
      <c r="E98" s="9"/>
      <c r="F98" s="9"/>
      <c r="G98" s="9">
        <f t="shared" si="1"/>
        <v>0</v>
      </c>
      <c r="H98" s="9"/>
    </row>
    <row r="99" spans="2:8" ht="14.25">
      <c r="B99" s="30"/>
      <c r="C99" s="30"/>
      <c r="D99" s="8" t="s">
        <v>105</v>
      </c>
      <c r="E99" s="9"/>
      <c r="F99" s="9"/>
      <c r="G99" s="9">
        <f t="shared" si="1"/>
        <v>0</v>
      </c>
      <c r="H99" s="9"/>
    </row>
    <row r="100" spans="2:8" ht="14.25">
      <c r="B100" s="30"/>
      <c r="C100" s="30"/>
      <c r="D100" s="8" t="s">
        <v>106</v>
      </c>
      <c r="E100" s="9">
        <f>+E101+E102+E103</f>
        <v>0</v>
      </c>
      <c r="F100" s="9">
        <f>+F101+F102+F103</f>
        <v>0</v>
      </c>
      <c r="G100" s="9">
        <f t="shared" si="1"/>
        <v>0</v>
      </c>
      <c r="H100" s="9"/>
    </row>
    <row r="101" spans="2:8" ht="14.25">
      <c r="B101" s="30"/>
      <c r="C101" s="30"/>
      <c r="D101" s="8" t="s">
        <v>107</v>
      </c>
      <c r="E101" s="9"/>
      <c r="F101" s="9"/>
      <c r="G101" s="9">
        <f t="shared" si="1"/>
        <v>0</v>
      </c>
      <c r="H101" s="9"/>
    </row>
    <row r="102" spans="2:8" ht="14.25">
      <c r="B102" s="30"/>
      <c r="C102" s="30"/>
      <c r="D102" s="8" t="s">
        <v>108</v>
      </c>
      <c r="E102" s="9"/>
      <c r="F102" s="9"/>
      <c r="G102" s="9">
        <f t="shared" si="1"/>
        <v>0</v>
      </c>
      <c r="H102" s="9"/>
    </row>
    <row r="103" spans="2:8" ht="14.25">
      <c r="B103" s="30"/>
      <c r="C103" s="30"/>
      <c r="D103" s="8" t="s">
        <v>109</v>
      </c>
      <c r="E103" s="9"/>
      <c r="F103" s="9"/>
      <c r="G103" s="9">
        <f t="shared" si="1"/>
        <v>0</v>
      </c>
      <c r="H103" s="9"/>
    </row>
    <row r="104" spans="2:8" ht="14.25">
      <c r="B104" s="30"/>
      <c r="C104" s="30"/>
      <c r="D104" s="8" t="s">
        <v>110</v>
      </c>
      <c r="E104" s="9"/>
      <c r="F104" s="9"/>
      <c r="G104" s="9">
        <f t="shared" si="1"/>
        <v>0</v>
      </c>
      <c r="H104" s="9"/>
    </row>
    <row r="105" spans="2:8" ht="14.25">
      <c r="B105" s="30"/>
      <c r="C105" s="30"/>
      <c r="D105" s="8" t="s">
        <v>111</v>
      </c>
      <c r="E105" s="9">
        <v>219000</v>
      </c>
      <c r="F105" s="9">
        <v>33701</v>
      </c>
      <c r="G105" s="9">
        <f t="shared" si="1"/>
        <v>185299</v>
      </c>
      <c r="H105" s="9"/>
    </row>
    <row r="106" spans="2:8" ht="14.25">
      <c r="B106" s="30"/>
      <c r="C106" s="30"/>
      <c r="D106" s="8" t="s">
        <v>112</v>
      </c>
      <c r="E106" s="9"/>
      <c r="F106" s="9"/>
      <c r="G106" s="9">
        <f t="shared" si="1"/>
        <v>0</v>
      </c>
      <c r="H106" s="9"/>
    </row>
    <row r="107" spans="2:8" ht="14.25">
      <c r="B107" s="30"/>
      <c r="C107" s="30"/>
      <c r="D107" s="8" t="s">
        <v>113</v>
      </c>
      <c r="E107" s="9">
        <f>+E108+E109+E110+E111+E112+E113+E114+E115+E116+E117+E118+E119+E120+E121+E122+E123+E124+E130+E131+E133</f>
        <v>1345000</v>
      </c>
      <c r="F107" s="9">
        <f>+F108+F109+F110+F111+F112+F113+F114+F115+F116+F117+F118+F119+F120+F121+F122+F123+F124+F130+F131+F133</f>
        <v>986866</v>
      </c>
      <c r="G107" s="9">
        <f t="shared" si="1"/>
        <v>358134</v>
      </c>
      <c r="H107" s="9"/>
    </row>
    <row r="108" spans="2:8" ht="14.25">
      <c r="B108" s="30"/>
      <c r="C108" s="30"/>
      <c r="D108" s="8" t="s">
        <v>114</v>
      </c>
      <c r="E108" s="9">
        <v>25000</v>
      </c>
      <c r="F108" s="9">
        <v>15246</v>
      </c>
      <c r="G108" s="9">
        <f t="shared" si="1"/>
        <v>9754</v>
      </c>
      <c r="H108" s="9"/>
    </row>
    <row r="109" spans="2:8" ht="14.25">
      <c r="B109" s="30"/>
      <c r="C109" s="30"/>
      <c r="D109" s="8" t="s">
        <v>115</v>
      </c>
      <c r="E109" s="9">
        <v>20000</v>
      </c>
      <c r="F109" s="9"/>
      <c r="G109" s="9">
        <f t="shared" si="1"/>
        <v>20000</v>
      </c>
      <c r="H109" s="9"/>
    </row>
    <row r="110" spans="2:8" ht="14.25">
      <c r="B110" s="30"/>
      <c r="C110" s="30"/>
      <c r="D110" s="8" t="s">
        <v>116</v>
      </c>
      <c r="E110" s="9">
        <v>70000</v>
      </c>
      <c r="F110" s="9">
        <v>62224</v>
      </c>
      <c r="G110" s="9">
        <f t="shared" si="1"/>
        <v>7776</v>
      </c>
      <c r="H110" s="9"/>
    </row>
    <row r="111" spans="2:8" ht="14.25">
      <c r="B111" s="30"/>
      <c r="C111" s="30"/>
      <c r="D111" s="8" t="s">
        <v>117</v>
      </c>
      <c r="E111" s="9">
        <v>180000</v>
      </c>
      <c r="F111" s="9">
        <v>170730</v>
      </c>
      <c r="G111" s="9">
        <f t="shared" si="1"/>
        <v>9270</v>
      </c>
      <c r="H111" s="9"/>
    </row>
    <row r="112" spans="2:8" ht="14.25">
      <c r="B112" s="30"/>
      <c r="C112" s="30"/>
      <c r="D112" s="8" t="s">
        <v>118</v>
      </c>
      <c r="E112" s="9">
        <v>74000</v>
      </c>
      <c r="F112" s="9">
        <v>36951</v>
      </c>
      <c r="G112" s="9">
        <f t="shared" si="1"/>
        <v>37049</v>
      </c>
      <c r="H112" s="9"/>
    </row>
    <row r="113" spans="2:8" ht="14.25">
      <c r="B113" s="30"/>
      <c r="C113" s="30"/>
      <c r="D113" s="8" t="s">
        <v>119</v>
      </c>
      <c r="E113" s="9">
        <v>130000</v>
      </c>
      <c r="F113" s="9">
        <v>41949</v>
      </c>
      <c r="G113" s="9">
        <f t="shared" si="1"/>
        <v>88051</v>
      </c>
      <c r="H113" s="9"/>
    </row>
    <row r="114" spans="2:8" ht="14.25">
      <c r="B114" s="30"/>
      <c r="C114" s="30"/>
      <c r="D114" s="8" t="s">
        <v>120</v>
      </c>
      <c r="E114" s="9">
        <v>50000</v>
      </c>
      <c r="F114" s="9"/>
      <c r="G114" s="9">
        <f t="shared" si="1"/>
        <v>50000</v>
      </c>
      <c r="H114" s="9"/>
    </row>
    <row r="115" spans="2:8" ht="14.25">
      <c r="B115" s="30"/>
      <c r="C115" s="30"/>
      <c r="D115" s="8" t="s">
        <v>84</v>
      </c>
      <c r="E115" s="9">
        <v>120000</v>
      </c>
      <c r="F115" s="9">
        <v>50150</v>
      </c>
      <c r="G115" s="9">
        <f t="shared" si="1"/>
        <v>69850</v>
      </c>
      <c r="H115" s="9"/>
    </row>
    <row r="116" spans="2:8" ht="14.25">
      <c r="B116" s="30"/>
      <c r="C116" s="30"/>
      <c r="D116" s="8" t="s">
        <v>121</v>
      </c>
      <c r="E116" s="9">
        <v>30000</v>
      </c>
      <c r="F116" s="9"/>
      <c r="G116" s="9">
        <f t="shared" si="1"/>
        <v>30000</v>
      </c>
      <c r="H116" s="9"/>
    </row>
    <row r="117" spans="2:8" ht="14.25">
      <c r="B117" s="30"/>
      <c r="C117" s="30"/>
      <c r="D117" s="8" t="s">
        <v>122</v>
      </c>
      <c r="E117" s="9"/>
      <c r="F117" s="9"/>
      <c r="G117" s="9">
        <f t="shared" si="1"/>
        <v>0</v>
      </c>
      <c r="H117" s="9"/>
    </row>
    <row r="118" spans="2:8" ht="14.25">
      <c r="B118" s="30"/>
      <c r="C118" s="30"/>
      <c r="D118" s="8" t="s">
        <v>123</v>
      </c>
      <c r="E118" s="9">
        <v>20000</v>
      </c>
      <c r="F118" s="9">
        <v>4696</v>
      </c>
      <c r="G118" s="9">
        <f t="shared" si="1"/>
        <v>15304</v>
      </c>
      <c r="H118" s="9"/>
    </row>
    <row r="119" spans="2:8" ht="14.25">
      <c r="B119" s="30"/>
      <c r="C119" s="30"/>
      <c r="D119" s="8" t="s">
        <v>82</v>
      </c>
      <c r="E119" s="9"/>
      <c r="F119" s="9"/>
      <c r="G119" s="9">
        <f t="shared" si="1"/>
        <v>0</v>
      </c>
      <c r="H119" s="9"/>
    </row>
    <row r="120" spans="2:8" ht="14.25">
      <c r="B120" s="30"/>
      <c r="C120" s="30"/>
      <c r="D120" s="8" t="s">
        <v>124</v>
      </c>
      <c r="E120" s="9"/>
      <c r="F120" s="9"/>
      <c r="G120" s="9">
        <f t="shared" si="1"/>
        <v>0</v>
      </c>
      <c r="H120" s="9"/>
    </row>
    <row r="121" spans="2:8" ht="14.25">
      <c r="B121" s="30"/>
      <c r="C121" s="30"/>
      <c r="D121" s="8" t="s">
        <v>125</v>
      </c>
      <c r="E121" s="9">
        <v>30000</v>
      </c>
      <c r="F121" s="9">
        <v>25920</v>
      </c>
      <c r="G121" s="9">
        <f t="shared" si="1"/>
        <v>4080</v>
      </c>
      <c r="H121" s="9"/>
    </row>
    <row r="122" spans="2:8" ht="14.25">
      <c r="B122" s="30"/>
      <c r="C122" s="30"/>
      <c r="D122" s="8" t="s">
        <v>126</v>
      </c>
      <c r="E122" s="9"/>
      <c r="F122" s="9"/>
      <c r="G122" s="9">
        <f t="shared" si="1"/>
        <v>0</v>
      </c>
      <c r="H122" s="9"/>
    </row>
    <row r="123" spans="2:8" ht="14.25">
      <c r="B123" s="30"/>
      <c r="C123" s="30"/>
      <c r="D123" s="8" t="s">
        <v>127</v>
      </c>
      <c r="E123" s="9">
        <v>40000</v>
      </c>
      <c r="F123" s="9">
        <v>40000</v>
      </c>
      <c r="G123" s="9">
        <f t="shared" si="1"/>
        <v>0</v>
      </c>
      <c r="H123" s="9"/>
    </row>
    <row r="124" spans="2:8" ht="14.25">
      <c r="B124" s="30"/>
      <c r="C124" s="30"/>
      <c r="D124" s="8" t="s">
        <v>128</v>
      </c>
      <c r="E124" s="9">
        <f>+E125+E126+E127+E128+E129</f>
        <v>529000</v>
      </c>
      <c r="F124" s="9">
        <f>+F125+F126+F127+F128+F129</f>
        <v>529000</v>
      </c>
      <c r="G124" s="9">
        <f t="shared" si="1"/>
        <v>0</v>
      </c>
      <c r="H124" s="9"/>
    </row>
    <row r="125" spans="2:8" ht="14.25">
      <c r="B125" s="30"/>
      <c r="C125" s="30"/>
      <c r="D125" s="8" t="s">
        <v>41</v>
      </c>
      <c r="E125" s="9"/>
      <c r="F125" s="9"/>
      <c r="G125" s="9">
        <f t="shared" si="1"/>
        <v>0</v>
      </c>
      <c r="H125" s="9"/>
    </row>
    <row r="126" spans="2:8" ht="14.25">
      <c r="B126" s="30"/>
      <c r="C126" s="30"/>
      <c r="D126" s="8" t="s">
        <v>42</v>
      </c>
      <c r="E126" s="9"/>
      <c r="F126" s="9"/>
      <c r="G126" s="9">
        <f t="shared" si="1"/>
        <v>0</v>
      </c>
      <c r="H126" s="9"/>
    </row>
    <row r="127" spans="2:8" ht="14.25">
      <c r="B127" s="30"/>
      <c r="C127" s="30"/>
      <c r="D127" s="8" t="s">
        <v>43</v>
      </c>
      <c r="E127" s="9">
        <v>529000</v>
      </c>
      <c r="F127" s="9">
        <v>529000</v>
      </c>
      <c r="G127" s="9">
        <f t="shared" si="1"/>
        <v>0</v>
      </c>
      <c r="H127" s="9"/>
    </row>
    <row r="128" spans="2:8" ht="14.25">
      <c r="B128" s="30"/>
      <c r="C128" s="30"/>
      <c r="D128" s="8" t="s">
        <v>44</v>
      </c>
      <c r="E128" s="9"/>
      <c r="F128" s="9"/>
      <c r="G128" s="9">
        <f t="shared" si="1"/>
        <v>0</v>
      </c>
      <c r="H128" s="9"/>
    </row>
    <row r="129" spans="2:8" ht="14.25">
      <c r="B129" s="30"/>
      <c r="C129" s="30"/>
      <c r="D129" s="8" t="s">
        <v>46</v>
      </c>
      <c r="E129" s="9"/>
      <c r="F129" s="9"/>
      <c r="G129" s="9">
        <f t="shared" si="1"/>
        <v>0</v>
      </c>
      <c r="H129" s="9"/>
    </row>
    <row r="130" spans="2:8" ht="14.25">
      <c r="B130" s="30"/>
      <c r="C130" s="30"/>
      <c r="D130" s="8" t="s">
        <v>129</v>
      </c>
      <c r="E130" s="9"/>
      <c r="F130" s="9"/>
      <c r="G130" s="9">
        <f t="shared" si="1"/>
        <v>0</v>
      </c>
      <c r="H130" s="9"/>
    </row>
    <row r="131" spans="2:8" ht="14.25">
      <c r="B131" s="30"/>
      <c r="C131" s="30"/>
      <c r="D131" s="8" t="s">
        <v>130</v>
      </c>
      <c r="E131" s="9">
        <f>+E132</f>
        <v>0</v>
      </c>
      <c r="F131" s="9">
        <f>+F132</f>
        <v>0</v>
      </c>
      <c r="G131" s="9">
        <f t="shared" si="1"/>
        <v>0</v>
      </c>
      <c r="H131" s="9"/>
    </row>
    <row r="132" spans="2:8" ht="14.25">
      <c r="B132" s="30"/>
      <c r="C132" s="30"/>
      <c r="D132" s="8" t="s">
        <v>131</v>
      </c>
      <c r="E132" s="9"/>
      <c r="F132" s="9"/>
      <c r="G132" s="9">
        <f t="shared" si="1"/>
        <v>0</v>
      </c>
      <c r="H132" s="9"/>
    </row>
    <row r="133" spans="2:8" ht="14.25">
      <c r="B133" s="30"/>
      <c r="C133" s="30"/>
      <c r="D133" s="8" t="s">
        <v>111</v>
      </c>
      <c r="E133" s="9">
        <v>27000</v>
      </c>
      <c r="F133" s="9">
        <v>10000</v>
      </c>
      <c r="G133" s="9">
        <f t="shared" si="1"/>
        <v>17000</v>
      </c>
      <c r="H133" s="9"/>
    </row>
    <row r="134" spans="2:8" ht="14.25">
      <c r="B134" s="30"/>
      <c r="C134" s="30"/>
      <c r="D134" s="8" t="s">
        <v>132</v>
      </c>
      <c r="E134" s="9">
        <f>+E135</f>
        <v>0</v>
      </c>
      <c r="F134" s="9">
        <f>+F135</f>
        <v>0</v>
      </c>
      <c r="G134" s="9">
        <f t="shared" si="1"/>
        <v>0</v>
      </c>
      <c r="H134" s="9"/>
    </row>
    <row r="135" spans="2:8" ht="14.25">
      <c r="B135" s="30"/>
      <c r="C135" s="30"/>
      <c r="D135" s="8" t="s">
        <v>133</v>
      </c>
      <c r="E135" s="9"/>
      <c r="F135" s="9"/>
      <c r="G135" s="9">
        <f t="shared" ref="G135:G180" si="2">E135-F135</f>
        <v>0</v>
      </c>
      <c r="H135" s="9"/>
    </row>
    <row r="136" spans="2:8" ht="14.25">
      <c r="B136" s="30"/>
      <c r="C136" s="31"/>
      <c r="D136" s="10" t="s">
        <v>134</v>
      </c>
      <c r="E136" s="11">
        <f>+E54+E67+E107+E134</f>
        <v>22949000</v>
      </c>
      <c r="F136" s="11">
        <f>+F54+F67+F107+F134</f>
        <v>21395260</v>
      </c>
      <c r="G136" s="11">
        <f t="shared" si="2"/>
        <v>1553740</v>
      </c>
      <c r="H136" s="11"/>
    </row>
    <row r="137" spans="2:8" ht="14.25">
      <c r="B137" s="31"/>
      <c r="C137" s="12" t="s">
        <v>135</v>
      </c>
      <c r="D137" s="13"/>
      <c r="E137" s="14">
        <f xml:space="preserve"> +E53 - E136</f>
        <v>1754000</v>
      </c>
      <c r="F137" s="14">
        <f xml:space="preserve"> +F53 - F136</f>
        <v>3288669</v>
      </c>
      <c r="G137" s="14">
        <f t="shared" si="2"/>
        <v>-1534669</v>
      </c>
      <c r="H137" s="14"/>
    </row>
    <row r="138" spans="2:8" ht="14.25">
      <c r="B138" s="29" t="s">
        <v>136</v>
      </c>
      <c r="C138" s="29" t="s">
        <v>10</v>
      </c>
      <c r="D138" s="8" t="s">
        <v>137</v>
      </c>
      <c r="E138" s="9">
        <f>+E139</f>
        <v>0</v>
      </c>
      <c r="F138" s="9">
        <f>+F139</f>
        <v>0</v>
      </c>
      <c r="G138" s="9">
        <f t="shared" si="2"/>
        <v>0</v>
      </c>
      <c r="H138" s="9"/>
    </row>
    <row r="139" spans="2:8" ht="14.25">
      <c r="B139" s="30"/>
      <c r="C139" s="30"/>
      <c r="D139" s="8" t="s">
        <v>138</v>
      </c>
      <c r="E139" s="9"/>
      <c r="F139" s="9"/>
      <c r="G139" s="9">
        <f t="shared" si="2"/>
        <v>0</v>
      </c>
      <c r="H139" s="9"/>
    </row>
    <row r="140" spans="2:8" ht="14.25">
      <c r="B140" s="30"/>
      <c r="C140" s="31"/>
      <c r="D140" s="10" t="s">
        <v>139</v>
      </c>
      <c r="E140" s="11">
        <f>+E138</f>
        <v>0</v>
      </c>
      <c r="F140" s="11">
        <f>+F138</f>
        <v>0</v>
      </c>
      <c r="G140" s="11">
        <f t="shared" si="2"/>
        <v>0</v>
      </c>
      <c r="H140" s="11"/>
    </row>
    <row r="141" spans="2:8" ht="14.25">
      <c r="B141" s="30"/>
      <c r="C141" s="29" t="s">
        <v>59</v>
      </c>
      <c r="D141" s="8" t="s">
        <v>140</v>
      </c>
      <c r="E141" s="9">
        <f>+E142</f>
        <v>0</v>
      </c>
      <c r="F141" s="9">
        <f>+F142</f>
        <v>0</v>
      </c>
      <c r="G141" s="9">
        <f t="shared" si="2"/>
        <v>0</v>
      </c>
      <c r="H141" s="9"/>
    </row>
    <row r="142" spans="2:8" ht="14.25">
      <c r="B142" s="30"/>
      <c r="C142" s="30"/>
      <c r="D142" s="8" t="s">
        <v>141</v>
      </c>
      <c r="E142" s="9"/>
      <c r="F142" s="9"/>
      <c r="G142" s="9">
        <f t="shared" si="2"/>
        <v>0</v>
      </c>
      <c r="H142" s="9"/>
    </row>
    <row r="143" spans="2:8" ht="14.25">
      <c r="B143" s="30"/>
      <c r="C143" s="31"/>
      <c r="D143" s="10" t="s">
        <v>142</v>
      </c>
      <c r="E143" s="11">
        <f>+E141</f>
        <v>0</v>
      </c>
      <c r="F143" s="11">
        <f>+F141</f>
        <v>0</v>
      </c>
      <c r="G143" s="11">
        <f t="shared" si="2"/>
        <v>0</v>
      </c>
      <c r="H143" s="11"/>
    </row>
    <row r="144" spans="2:8" ht="14.25">
      <c r="B144" s="31"/>
      <c r="C144" s="15" t="s">
        <v>143</v>
      </c>
      <c r="D144" s="13"/>
      <c r="E144" s="14">
        <f xml:space="preserve"> +E140 - E143</f>
        <v>0</v>
      </c>
      <c r="F144" s="14">
        <f xml:space="preserve"> +F140 - F143</f>
        <v>0</v>
      </c>
      <c r="G144" s="14">
        <f t="shared" si="2"/>
        <v>0</v>
      </c>
      <c r="H144" s="14"/>
    </row>
    <row r="145" spans="2:8" ht="14.25">
      <c r="B145" s="29" t="s">
        <v>144</v>
      </c>
      <c r="C145" s="29" t="s">
        <v>10</v>
      </c>
      <c r="D145" s="8" t="s">
        <v>145</v>
      </c>
      <c r="E145" s="9">
        <f>+E146+E147</f>
        <v>0</v>
      </c>
      <c r="F145" s="9">
        <f>+F146+F147</f>
        <v>0</v>
      </c>
      <c r="G145" s="9">
        <f t="shared" si="2"/>
        <v>0</v>
      </c>
      <c r="H145" s="9"/>
    </row>
    <row r="146" spans="2:8" ht="14.25">
      <c r="B146" s="30"/>
      <c r="C146" s="30"/>
      <c r="D146" s="8" t="s">
        <v>146</v>
      </c>
      <c r="E146" s="9"/>
      <c r="F146" s="9"/>
      <c r="G146" s="9">
        <f t="shared" si="2"/>
        <v>0</v>
      </c>
      <c r="H146" s="9"/>
    </row>
    <row r="147" spans="2:8" ht="14.25">
      <c r="B147" s="30"/>
      <c r="C147" s="30"/>
      <c r="D147" s="8" t="s">
        <v>147</v>
      </c>
      <c r="E147" s="9"/>
      <c r="F147" s="9"/>
      <c r="G147" s="9">
        <f t="shared" si="2"/>
        <v>0</v>
      </c>
      <c r="H147" s="9"/>
    </row>
    <row r="148" spans="2:8" ht="14.25">
      <c r="B148" s="30"/>
      <c r="C148" s="30"/>
      <c r="D148" s="8" t="s">
        <v>148</v>
      </c>
      <c r="E148" s="9">
        <f>+E149+E150+E151+E152+E153+E154+E155+E156+E157+E158</f>
        <v>0</v>
      </c>
      <c r="F148" s="9">
        <f>+F149+F150+F151+F152+F153+F154+F155+F156+F157+F158</f>
        <v>0</v>
      </c>
      <c r="G148" s="9">
        <f t="shared" si="2"/>
        <v>0</v>
      </c>
      <c r="H148" s="9"/>
    </row>
    <row r="149" spans="2:8" ht="14.25">
      <c r="B149" s="30"/>
      <c r="C149" s="30"/>
      <c r="D149" s="8" t="s">
        <v>149</v>
      </c>
      <c r="E149" s="9"/>
      <c r="F149" s="9"/>
      <c r="G149" s="9">
        <f t="shared" si="2"/>
        <v>0</v>
      </c>
      <c r="H149" s="9"/>
    </row>
    <row r="150" spans="2:8" ht="14.25">
      <c r="B150" s="30"/>
      <c r="C150" s="30"/>
      <c r="D150" s="8" t="s">
        <v>150</v>
      </c>
      <c r="E150" s="9"/>
      <c r="F150" s="9"/>
      <c r="G150" s="9">
        <f t="shared" si="2"/>
        <v>0</v>
      </c>
      <c r="H150" s="9"/>
    </row>
    <row r="151" spans="2:8" ht="14.25">
      <c r="B151" s="30"/>
      <c r="C151" s="30"/>
      <c r="D151" s="8" t="s">
        <v>151</v>
      </c>
      <c r="E151" s="9"/>
      <c r="F151" s="9"/>
      <c r="G151" s="9">
        <f t="shared" si="2"/>
        <v>0</v>
      </c>
      <c r="H151" s="9"/>
    </row>
    <row r="152" spans="2:8" ht="14.25">
      <c r="B152" s="30"/>
      <c r="C152" s="30"/>
      <c r="D152" s="8" t="s">
        <v>152</v>
      </c>
      <c r="E152" s="9"/>
      <c r="F152" s="9"/>
      <c r="G152" s="9">
        <f t="shared" si="2"/>
        <v>0</v>
      </c>
      <c r="H152" s="9"/>
    </row>
    <row r="153" spans="2:8" ht="14.25">
      <c r="B153" s="30"/>
      <c r="C153" s="30"/>
      <c r="D153" s="8" t="s">
        <v>153</v>
      </c>
      <c r="E153" s="9"/>
      <c r="F153" s="9"/>
      <c r="G153" s="9">
        <f t="shared" si="2"/>
        <v>0</v>
      </c>
      <c r="H153" s="9"/>
    </row>
    <row r="154" spans="2:8" ht="14.25">
      <c r="B154" s="30"/>
      <c r="C154" s="30"/>
      <c r="D154" s="8" t="s">
        <v>154</v>
      </c>
      <c r="E154" s="9"/>
      <c r="F154" s="9"/>
      <c r="G154" s="9">
        <f t="shared" si="2"/>
        <v>0</v>
      </c>
      <c r="H154" s="9"/>
    </row>
    <row r="155" spans="2:8" ht="14.25">
      <c r="B155" s="30"/>
      <c r="C155" s="30"/>
      <c r="D155" s="8" t="s">
        <v>155</v>
      </c>
      <c r="E155" s="9"/>
      <c r="F155" s="9"/>
      <c r="G155" s="9">
        <f t="shared" si="2"/>
        <v>0</v>
      </c>
      <c r="H155" s="9"/>
    </row>
    <row r="156" spans="2:8" ht="14.25">
      <c r="B156" s="30"/>
      <c r="C156" s="30"/>
      <c r="D156" s="8" t="s">
        <v>156</v>
      </c>
      <c r="E156" s="9"/>
      <c r="F156" s="9"/>
      <c r="G156" s="9">
        <f t="shared" si="2"/>
        <v>0</v>
      </c>
      <c r="H156" s="9"/>
    </row>
    <row r="157" spans="2:8" ht="14.25">
      <c r="B157" s="30"/>
      <c r="C157" s="30"/>
      <c r="D157" s="8" t="s">
        <v>157</v>
      </c>
      <c r="E157" s="9"/>
      <c r="F157" s="9"/>
      <c r="G157" s="9">
        <f t="shared" si="2"/>
        <v>0</v>
      </c>
      <c r="H157" s="9"/>
    </row>
    <row r="158" spans="2:8" ht="14.25">
      <c r="B158" s="30"/>
      <c r="C158" s="30"/>
      <c r="D158" s="8" t="s">
        <v>158</v>
      </c>
      <c r="E158" s="9"/>
      <c r="F158" s="9"/>
      <c r="G158" s="9">
        <f t="shared" si="2"/>
        <v>0</v>
      </c>
      <c r="H158" s="9"/>
    </row>
    <row r="159" spans="2:8" ht="14.25">
      <c r="B159" s="30"/>
      <c r="C159" s="31"/>
      <c r="D159" s="10" t="s">
        <v>159</v>
      </c>
      <c r="E159" s="11">
        <f>+E145+E148</f>
        <v>0</v>
      </c>
      <c r="F159" s="11">
        <f>+F145+F148</f>
        <v>0</v>
      </c>
      <c r="G159" s="11">
        <f t="shared" si="2"/>
        <v>0</v>
      </c>
      <c r="H159" s="11"/>
    </row>
    <row r="160" spans="2:8" ht="14.25">
      <c r="B160" s="30"/>
      <c r="C160" s="29" t="s">
        <v>59</v>
      </c>
      <c r="D160" s="8" t="s">
        <v>160</v>
      </c>
      <c r="E160" s="9">
        <f>+E161+E162+E163+E164</f>
        <v>60000</v>
      </c>
      <c r="F160" s="9">
        <f>+F161+F162+F163+F164</f>
        <v>37602</v>
      </c>
      <c r="G160" s="9">
        <f t="shared" si="2"/>
        <v>22398</v>
      </c>
      <c r="H160" s="9"/>
    </row>
    <row r="161" spans="2:8" ht="14.25">
      <c r="B161" s="30"/>
      <c r="C161" s="30"/>
      <c r="D161" s="8" t="s">
        <v>161</v>
      </c>
      <c r="E161" s="9">
        <v>50000</v>
      </c>
      <c r="F161" s="9">
        <v>36000</v>
      </c>
      <c r="G161" s="9">
        <f t="shared" si="2"/>
        <v>14000</v>
      </c>
      <c r="H161" s="9"/>
    </row>
    <row r="162" spans="2:8" ht="14.25">
      <c r="B162" s="30"/>
      <c r="C162" s="30"/>
      <c r="D162" s="8" t="s">
        <v>162</v>
      </c>
      <c r="E162" s="9">
        <v>5000</v>
      </c>
      <c r="F162" s="9">
        <v>1602</v>
      </c>
      <c r="G162" s="9">
        <f t="shared" si="2"/>
        <v>3398</v>
      </c>
      <c r="H162" s="9"/>
    </row>
    <row r="163" spans="2:8" ht="14.25">
      <c r="B163" s="30"/>
      <c r="C163" s="30"/>
      <c r="D163" s="8" t="s">
        <v>163</v>
      </c>
      <c r="E163" s="9">
        <v>5000</v>
      </c>
      <c r="F163" s="9"/>
      <c r="G163" s="9">
        <f t="shared" si="2"/>
        <v>5000</v>
      </c>
      <c r="H163" s="9"/>
    </row>
    <row r="164" spans="2:8" ht="14.25">
      <c r="B164" s="30"/>
      <c r="C164" s="30"/>
      <c r="D164" s="8" t="s">
        <v>164</v>
      </c>
      <c r="E164" s="9"/>
      <c r="F164" s="9"/>
      <c r="G164" s="9">
        <f t="shared" si="2"/>
        <v>0</v>
      </c>
      <c r="H164" s="9"/>
    </row>
    <row r="165" spans="2:8" ht="14.25">
      <c r="B165" s="30"/>
      <c r="C165" s="30"/>
      <c r="D165" s="16" t="s">
        <v>165</v>
      </c>
      <c r="E165" s="17">
        <f>+E166+E167</f>
        <v>0</v>
      </c>
      <c r="F165" s="17">
        <f>+F166+F167</f>
        <v>0</v>
      </c>
      <c r="G165" s="17">
        <f t="shared" si="2"/>
        <v>0</v>
      </c>
      <c r="H165" s="17"/>
    </row>
    <row r="166" spans="2:8" ht="14.25">
      <c r="B166" s="30"/>
      <c r="C166" s="30"/>
      <c r="D166" s="16" t="s">
        <v>146</v>
      </c>
      <c r="E166" s="17"/>
      <c r="F166" s="17"/>
      <c r="G166" s="17">
        <f t="shared" si="2"/>
        <v>0</v>
      </c>
      <c r="H166" s="17"/>
    </row>
    <row r="167" spans="2:8" ht="14.25">
      <c r="B167" s="30"/>
      <c r="C167" s="30"/>
      <c r="D167" s="16" t="s">
        <v>147</v>
      </c>
      <c r="E167" s="17"/>
      <c r="F167" s="17"/>
      <c r="G167" s="17">
        <f t="shared" si="2"/>
        <v>0</v>
      </c>
      <c r="H167" s="17"/>
    </row>
    <row r="168" spans="2:8" ht="14.25">
      <c r="B168" s="30"/>
      <c r="C168" s="30"/>
      <c r="D168" s="16" t="s">
        <v>166</v>
      </c>
      <c r="E168" s="17">
        <f>+E169+E170+E171+E172+E173+E174+E175+E176+E177+E178</f>
        <v>1694000</v>
      </c>
      <c r="F168" s="17">
        <f>+F169+F170+F171+F172+F173+F174+F175+F176+F177+F178</f>
        <v>1694000</v>
      </c>
      <c r="G168" s="17">
        <f t="shared" si="2"/>
        <v>0</v>
      </c>
      <c r="H168" s="17"/>
    </row>
    <row r="169" spans="2:8" ht="14.25">
      <c r="B169" s="30"/>
      <c r="C169" s="30"/>
      <c r="D169" s="16" t="s">
        <v>149</v>
      </c>
      <c r="E169" s="17"/>
      <c r="F169" s="17"/>
      <c r="G169" s="17">
        <f t="shared" si="2"/>
        <v>0</v>
      </c>
      <c r="H169" s="17"/>
    </row>
    <row r="170" spans="2:8" ht="14.25">
      <c r="B170" s="30"/>
      <c r="C170" s="30"/>
      <c r="D170" s="16" t="s">
        <v>150</v>
      </c>
      <c r="E170" s="17">
        <v>1694000</v>
      </c>
      <c r="F170" s="17">
        <v>1694000</v>
      </c>
      <c r="G170" s="17">
        <f t="shared" si="2"/>
        <v>0</v>
      </c>
      <c r="H170" s="17"/>
    </row>
    <row r="171" spans="2:8" ht="14.25">
      <c r="B171" s="30"/>
      <c r="C171" s="30"/>
      <c r="D171" s="16" t="s">
        <v>151</v>
      </c>
      <c r="E171" s="17"/>
      <c r="F171" s="17"/>
      <c r="G171" s="17">
        <f t="shared" si="2"/>
        <v>0</v>
      </c>
      <c r="H171" s="17"/>
    </row>
    <row r="172" spans="2:8" ht="14.25">
      <c r="B172" s="30"/>
      <c r="C172" s="30"/>
      <c r="D172" s="18" t="s">
        <v>152</v>
      </c>
      <c r="E172" s="17"/>
      <c r="F172" s="17"/>
      <c r="G172" s="17">
        <f t="shared" si="2"/>
        <v>0</v>
      </c>
      <c r="H172" s="17"/>
    </row>
    <row r="173" spans="2:8" ht="14.25">
      <c r="B173" s="30"/>
      <c r="C173" s="30"/>
      <c r="D173" s="18" t="s">
        <v>153</v>
      </c>
      <c r="E173" s="17"/>
      <c r="F173" s="17"/>
      <c r="G173" s="17">
        <f t="shared" si="2"/>
        <v>0</v>
      </c>
      <c r="H173" s="17"/>
    </row>
    <row r="174" spans="2:8" ht="14.25">
      <c r="B174" s="30"/>
      <c r="C174" s="30"/>
      <c r="D174" s="18" t="s">
        <v>154</v>
      </c>
      <c r="E174" s="17"/>
      <c r="F174" s="17"/>
      <c r="G174" s="17">
        <f t="shared" si="2"/>
        <v>0</v>
      </c>
      <c r="H174" s="17"/>
    </row>
    <row r="175" spans="2:8" ht="14.25">
      <c r="B175" s="30"/>
      <c r="C175" s="30"/>
      <c r="D175" s="18" t="s">
        <v>155</v>
      </c>
      <c r="E175" s="17"/>
      <c r="F175" s="17"/>
      <c r="G175" s="17">
        <f t="shared" si="2"/>
        <v>0</v>
      </c>
      <c r="H175" s="17"/>
    </row>
    <row r="176" spans="2:8" ht="14.25">
      <c r="B176" s="30"/>
      <c r="C176" s="30"/>
      <c r="D176" s="18" t="s">
        <v>156</v>
      </c>
      <c r="E176" s="17"/>
      <c r="F176" s="17"/>
      <c r="G176" s="17">
        <f t="shared" si="2"/>
        <v>0</v>
      </c>
      <c r="H176" s="17"/>
    </row>
    <row r="177" spans="2:8" ht="14.25">
      <c r="B177" s="30"/>
      <c r="C177" s="30"/>
      <c r="D177" s="18" t="s">
        <v>157</v>
      </c>
      <c r="E177" s="17"/>
      <c r="F177" s="17"/>
      <c r="G177" s="17">
        <f t="shared" si="2"/>
        <v>0</v>
      </c>
      <c r="H177" s="17"/>
    </row>
    <row r="178" spans="2:8" ht="14.25">
      <c r="B178" s="30"/>
      <c r="C178" s="30"/>
      <c r="D178" s="18" t="s">
        <v>158</v>
      </c>
      <c r="E178" s="17"/>
      <c r="F178" s="17"/>
      <c r="G178" s="17">
        <f t="shared" si="2"/>
        <v>0</v>
      </c>
      <c r="H178" s="17"/>
    </row>
    <row r="179" spans="2:8" ht="14.25">
      <c r="B179" s="30"/>
      <c r="C179" s="31"/>
      <c r="D179" s="19" t="s">
        <v>167</v>
      </c>
      <c r="E179" s="20">
        <f>+E160+E165+E168</f>
        <v>1754000</v>
      </c>
      <c r="F179" s="20">
        <f>+F160+F165+F168</f>
        <v>1731602</v>
      </c>
      <c r="G179" s="20">
        <f t="shared" si="2"/>
        <v>22398</v>
      </c>
      <c r="H179" s="20"/>
    </row>
    <row r="180" spans="2:8" ht="14.25">
      <c r="B180" s="31"/>
      <c r="C180" s="15" t="s">
        <v>168</v>
      </c>
      <c r="D180" s="13"/>
      <c r="E180" s="14">
        <f xml:space="preserve"> +E159 - E179</f>
        <v>-1754000</v>
      </c>
      <c r="F180" s="14">
        <f xml:space="preserve"> +F159 - F179</f>
        <v>-1731602</v>
      </c>
      <c r="G180" s="14">
        <f t="shared" si="2"/>
        <v>-22398</v>
      </c>
      <c r="H180" s="14"/>
    </row>
    <row r="181" spans="2:8" ht="14.25">
      <c r="B181" s="21" t="s">
        <v>169</v>
      </c>
      <c r="C181" s="22"/>
      <c r="D181" s="23"/>
      <c r="E181" s="24"/>
      <c r="F181" s="24"/>
      <c r="G181" s="24">
        <f>E181 + E182</f>
        <v>0</v>
      </c>
      <c r="H181" s="24"/>
    </row>
    <row r="182" spans="2:8" ht="14.25">
      <c r="B182" s="25"/>
      <c r="C182" s="26"/>
      <c r="D182" s="27"/>
      <c r="E182" s="28"/>
      <c r="F182" s="28"/>
      <c r="G182" s="28"/>
      <c r="H182" s="28"/>
    </row>
    <row r="183" spans="2:8" ht="14.25">
      <c r="B183" s="15" t="s">
        <v>170</v>
      </c>
      <c r="C183" s="12"/>
      <c r="D183" s="13"/>
      <c r="E183" s="14">
        <f xml:space="preserve"> +E137 +E144 +E180 - (E181 + E182)</f>
        <v>0</v>
      </c>
      <c r="F183" s="14">
        <f xml:space="preserve"> +F137 +F144 +F180 - (F181 + F182)</f>
        <v>1557067</v>
      </c>
      <c r="G183" s="14">
        <f t="shared" ref="G183:G185" si="3">E183-F183</f>
        <v>-1557067</v>
      </c>
      <c r="H183" s="14"/>
    </row>
    <row r="184" spans="2:8" ht="14.25">
      <c r="B184" s="15" t="s">
        <v>171</v>
      </c>
      <c r="C184" s="12"/>
      <c r="D184" s="13"/>
      <c r="E184" s="14">
        <v>9643869</v>
      </c>
      <c r="F184" s="14">
        <v>9643869</v>
      </c>
      <c r="G184" s="14">
        <f t="shared" si="3"/>
        <v>0</v>
      </c>
      <c r="H184" s="14"/>
    </row>
    <row r="185" spans="2:8" ht="14.25">
      <c r="B185" s="15" t="s">
        <v>172</v>
      </c>
      <c r="C185" s="12"/>
      <c r="D185" s="13"/>
      <c r="E185" s="14">
        <f xml:space="preserve"> +E183 +E184</f>
        <v>9643869</v>
      </c>
      <c r="F185" s="14">
        <f xml:space="preserve"> +F183 +F184</f>
        <v>11200936</v>
      </c>
      <c r="G185" s="14">
        <f t="shared" si="3"/>
        <v>-1557067</v>
      </c>
      <c r="H185" s="14"/>
    </row>
  </sheetData>
  <mergeCells count="12">
    <mergeCell ref="B2:H2"/>
    <mergeCell ref="B3:H3"/>
    <mergeCell ref="B5:D5"/>
    <mergeCell ref="B6:B137"/>
    <mergeCell ref="C6:C53"/>
    <mergeCell ref="C54:C136"/>
    <mergeCell ref="B138:B144"/>
    <mergeCell ref="C138:C140"/>
    <mergeCell ref="C141:C143"/>
    <mergeCell ref="B145:B180"/>
    <mergeCell ref="C145:C159"/>
    <mergeCell ref="C160:C179"/>
  </mergeCells>
  <phoneticPr fontId="2"/>
  <pageMargins left="0.7" right="0.7" top="0.75" bottom="0.75" header="0.3" footer="0.3"/>
  <pageSetup paperSize="9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85"/>
  <sheetViews>
    <sheetView showGridLines="0" workbookViewId="0"/>
  </sheetViews>
  <sheetFormatPr defaultRowHeight="13.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35" t="s">
        <v>177</v>
      </c>
      <c r="C2" s="32"/>
      <c r="D2" s="32"/>
      <c r="E2" s="32"/>
      <c r="F2" s="32"/>
      <c r="G2" s="32"/>
      <c r="H2" s="32"/>
    </row>
    <row r="3" spans="2:8" ht="21">
      <c r="B3" s="33" t="s">
        <v>2</v>
      </c>
      <c r="C3" s="33"/>
      <c r="D3" s="33"/>
      <c r="E3" s="33"/>
      <c r="F3" s="33"/>
      <c r="G3" s="33"/>
      <c r="H3" s="33"/>
    </row>
    <row r="4" spans="2:8" ht="15.75">
      <c r="B4" s="4"/>
      <c r="C4" s="4"/>
      <c r="D4" s="4"/>
      <c r="E4" s="4"/>
      <c r="F4" s="2"/>
      <c r="G4" s="2"/>
      <c r="H4" s="4" t="s">
        <v>3</v>
      </c>
    </row>
    <row r="5" spans="2:8" ht="14.25">
      <c r="B5" s="34" t="s">
        <v>4</v>
      </c>
      <c r="C5" s="34"/>
      <c r="D5" s="34"/>
      <c r="E5" s="5" t="s">
        <v>5</v>
      </c>
      <c r="F5" s="5" t="s">
        <v>6</v>
      </c>
      <c r="G5" s="5" t="s">
        <v>7</v>
      </c>
      <c r="H5" s="5" t="s">
        <v>8</v>
      </c>
    </row>
    <row r="6" spans="2:8" ht="14.25">
      <c r="B6" s="29" t="s">
        <v>9</v>
      </c>
      <c r="C6" s="29" t="s">
        <v>10</v>
      </c>
      <c r="D6" s="6" t="s">
        <v>11</v>
      </c>
      <c r="E6" s="7">
        <f>+E7+E8+E9+E10</f>
        <v>0</v>
      </c>
      <c r="F6" s="7">
        <f>+F7+F8+F9+F10</f>
        <v>0</v>
      </c>
      <c r="G6" s="7">
        <f>E6-F6</f>
        <v>0</v>
      </c>
      <c r="H6" s="7"/>
    </row>
    <row r="7" spans="2:8" ht="14.25">
      <c r="B7" s="30"/>
      <c r="C7" s="30"/>
      <c r="D7" s="8" t="s">
        <v>12</v>
      </c>
      <c r="E7" s="9"/>
      <c r="F7" s="9"/>
      <c r="G7" s="9">
        <f t="shared" ref="G7:G70" si="0">E7-F7</f>
        <v>0</v>
      </c>
      <c r="H7" s="9"/>
    </row>
    <row r="8" spans="2:8" ht="14.25">
      <c r="B8" s="30"/>
      <c r="C8" s="30"/>
      <c r="D8" s="8" t="s">
        <v>13</v>
      </c>
      <c r="E8" s="9"/>
      <c r="F8" s="9"/>
      <c r="G8" s="9">
        <f t="shared" si="0"/>
        <v>0</v>
      </c>
      <c r="H8" s="9"/>
    </row>
    <row r="9" spans="2:8" ht="14.25">
      <c r="B9" s="30"/>
      <c r="C9" s="30"/>
      <c r="D9" s="8" t="s">
        <v>14</v>
      </c>
      <c r="E9" s="9"/>
      <c r="F9" s="9"/>
      <c r="G9" s="9">
        <f t="shared" si="0"/>
        <v>0</v>
      </c>
      <c r="H9" s="9"/>
    </row>
    <row r="10" spans="2:8" ht="14.25">
      <c r="B10" s="30"/>
      <c r="C10" s="30"/>
      <c r="D10" s="8" t="s">
        <v>15</v>
      </c>
      <c r="E10" s="9">
        <f>+E11+E12+E13+E14+E15+E16+E17+E18+E19</f>
        <v>0</v>
      </c>
      <c r="F10" s="9">
        <f>+F11+F12+F13+F14+F15+F16+F17+F18+F19</f>
        <v>0</v>
      </c>
      <c r="G10" s="9">
        <f t="shared" si="0"/>
        <v>0</v>
      </c>
      <c r="H10" s="9"/>
    </row>
    <row r="11" spans="2:8" ht="14.25">
      <c r="B11" s="30"/>
      <c r="C11" s="30"/>
      <c r="D11" s="8" t="s">
        <v>16</v>
      </c>
      <c r="E11" s="9"/>
      <c r="F11" s="9"/>
      <c r="G11" s="9">
        <f t="shared" si="0"/>
        <v>0</v>
      </c>
      <c r="H11" s="9"/>
    </row>
    <row r="12" spans="2:8" ht="14.25">
      <c r="B12" s="30"/>
      <c r="C12" s="30"/>
      <c r="D12" s="8" t="s">
        <v>17</v>
      </c>
      <c r="E12" s="9"/>
      <c r="F12" s="9"/>
      <c r="G12" s="9">
        <f t="shared" si="0"/>
        <v>0</v>
      </c>
      <c r="H12" s="9"/>
    </row>
    <row r="13" spans="2:8" ht="14.25">
      <c r="B13" s="30"/>
      <c r="C13" s="30"/>
      <c r="D13" s="8" t="s">
        <v>18</v>
      </c>
      <c r="E13" s="9"/>
      <c r="F13" s="9"/>
      <c r="G13" s="9">
        <f t="shared" si="0"/>
        <v>0</v>
      </c>
      <c r="H13" s="9"/>
    </row>
    <row r="14" spans="2:8" ht="14.25">
      <c r="B14" s="30"/>
      <c r="C14" s="30"/>
      <c r="D14" s="8" t="s">
        <v>19</v>
      </c>
      <c r="E14" s="9"/>
      <c r="F14" s="9"/>
      <c r="G14" s="9">
        <f t="shared" si="0"/>
        <v>0</v>
      </c>
      <c r="H14" s="9"/>
    </row>
    <row r="15" spans="2:8" ht="14.25">
      <c r="B15" s="30"/>
      <c r="C15" s="30"/>
      <c r="D15" s="8" t="s">
        <v>20</v>
      </c>
      <c r="E15" s="9"/>
      <c r="F15" s="9"/>
      <c r="G15" s="9">
        <f t="shared" si="0"/>
        <v>0</v>
      </c>
      <c r="H15" s="9"/>
    </row>
    <row r="16" spans="2:8" ht="14.25">
      <c r="B16" s="30"/>
      <c r="C16" s="30"/>
      <c r="D16" s="8" t="s">
        <v>21</v>
      </c>
      <c r="E16" s="9"/>
      <c r="F16" s="9"/>
      <c r="G16" s="9">
        <f t="shared" si="0"/>
        <v>0</v>
      </c>
      <c r="H16" s="9"/>
    </row>
    <row r="17" spans="2:8" ht="14.25">
      <c r="B17" s="30"/>
      <c r="C17" s="30"/>
      <c r="D17" s="8" t="s">
        <v>22</v>
      </c>
      <c r="E17" s="9"/>
      <c r="F17" s="9"/>
      <c r="G17" s="9">
        <f t="shared" si="0"/>
        <v>0</v>
      </c>
      <c r="H17" s="9"/>
    </row>
    <row r="18" spans="2:8" ht="14.25">
      <c r="B18" s="30"/>
      <c r="C18" s="30"/>
      <c r="D18" s="8" t="s">
        <v>23</v>
      </c>
      <c r="E18" s="9"/>
      <c r="F18" s="9"/>
      <c r="G18" s="9">
        <f t="shared" si="0"/>
        <v>0</v>
      </c>
      <c r="H18" s="9"/>
    </row>
    <row r="19" spans="2:8" ht="14.25">
      <c r="B19" s="30"/>
      <c r="C19" s="30"/>
      <c r="D19" s="8" t="s">
        <v>24</v>
      </c>
      <c r="E19" s="9"/>
      <c r="F19" s="9"/>
      <c r="G19" s="9">
        <f t="shared" si="0"/>
        <v>0</v>
      </c>
      <c r="H19" s="9"/>
    </row>
    <row r="20" spans="2:8" ht="14.25">
      <c r="B20" s="30"/>
      <c r="C20" s="30"/>
      <c r="D20" s="8" t="s">
        <v>25</v>
      </c>
      <c r="E20" s="9">
        <f>+E21+E24+E25+E26+E27</f>
        <v>1377000</v>
      </c>
      <c r="F20" s="9">
        <f>+F21+F24+F25+F26+F27</f>
        <v>1375400</v>
      </c>
      <c r="G20" s="9">
        <f t="shared" si="0"/>
        <v>1600</v>
      </c>
      <c r="H20" s="9"/>
    </row>
    <row r="21" spans="2:8" ht="14.25">
      <c r="B21" s="30"/>
      <c r="C21" s="30"/>
      <c r="D21" s="8" t="s">
        <v>26</v>
      </c>
      <c r="E21" s="9">
        <f>+E22+E23</f>
        <v>1238000</v>
      </c>
      <c r="F21" s="9">
        <f>+F22+F23</f>
        <v>1238000</v>
      </c>
      <c r="G21" s="9">
        <f t="shared" si="0"/>
        <v>0</v>
      </c>
      <c r="H21" s="9"/>
    </row>
    <row r="22" spans="2:8" ht="14.25">
      <c r="B22" s="30"/>
      <c r="C22" s="30"/>
      <c r="D22" s="8" t="s">
        <v>27</v>
      </c>
      <c r="E22" s="9">
        <v>598000</v>
      </c>
      <c r="F22" s="9">
        <v>598000</v>
      </c>
      <c r="G22" s="9">
        <f t="shared" si="0"/>
        <v>0</v>
      </c>
      <c r="H22" s="9"/>
    </row>
    <row r="23" spans="2:8" ht="14.25">
      <c r="B23" s="30"/>
      <c r="C23" s="30"/>
      <c r="D23" s="8" t="s">
        <v>28</v>
      </c>
      <c r="E23" s="9">
        <v>640000</v>
      </c>
      <c r="F23" s="9">
        <v>640000</v>
      </c>
      <c r="G23" s="9">
        <f t="shared" si="0"/>
        <v>0</v>
      </c>
      <c r="H23" s="9"/>
    </row>
    <row r="24" spans="2:8" ht="14.25">
      <c r="B24" s="30"/>
      <c r="C24" s="30"/>
      <c r="D24" s="8" t="s">
        <v>29</v>
      </c>
      <c r="E24" s="9"/>
      <c r="F24" s="9"/>
      <c r="G24" s="9">
        <f t="shared" si="0"/>
        <v>0</v>
      </c>
      <c r="H24" s="9"/>
    </row>
    <row r="25" spans="2:8" ht="14.25">
      <c r="B25" s="30"/>
      <c r="C25" s="30"/>
      <c r="D25" s="8" t="s">
        <v>30</v>
      </c>
      <c r="E25" s="9"/>
      <c r="F25" s="9"/>
      <c r="G25" s="9">
        <f t="shared" si="0"/>
        <v>0</v>
      </c>
      <c r="H25" s="9"/>
    </row>
    <row r="26" spans="2:8" ht="14.25">
      <c r="B26" s="30"/>
      <c r="C26" s="30"/>
      <c r="D26" s="8" t="s">
        <v>31</v>
      </c>
      <c r="E26" s="9">
        <v>139000</v>
      </c>
      <c r="F26" s="9">
        <v>137400</v>
      </c>
      <c r="G26" s="9">
        <f t="shared" si="0"/>
        <v>1600</v>
      </c>
      <c r="H26" s="9"/>
    </row>
    <row r="27" spans="2:8" ht="14.25">
      <c r="B27" s="30"/>
      <c r="C27" s="30"/>
      <c r="D27" s="8" t="s">
        <v>32</v>
      </c>
      <c r="E27" s="9"/>
      <c r="F27" s="9"/>
      <c r="G27" s="9">
        <f t="shared" si="0"/>
        <v>0</v>
      </c>
      <c r="H27" s="9"/>
    </row>
    <row r="28" spans="2:8" ht="14.25">
      <c r="B28" s="30"/>
      <c r="C28" s="30"/>
      <c r="D28" s="8" t="s">
        <v>33</v>
      </c>
      <c r="E28" s="9">
        <f>+E29+E30</f>
        <v>1711000</v>
      </c>
      <c r="F28" s="9">
        <f>+F29+F30</f>
        <v>1721400</v>
      </c>
      <c r="G28" s="9">
        <f t="shared" si="0"/>
        <v>-10400</v>
      </c>
      <c r="H28" s="9"/>
    </row>
    <row r="29" spans="2:8" ht="14.25">
      <c r="B29" s="30"/>
      <c r="C29" s="30"/>
      <c r="D29" s="8" t="s">
        <v>34</v>
      </c>
      <c r="E29" s="9">
        <v>1681000</v>
      </c>
      <c r="F29" s="9">
        <v>1684400</v>
      </c>
      <c r="G29" s="9">
        <f t="shared" si="0"/>
        <v>-3400</v>
      </c>
      <c r="H29" s="9"/>
    </row>
    <row r="30" spans="2:8" ht="14.25">
      <c r="B30" s="30"/>
      <c r="C30" s="30"/>
      <c r="D30" s="8" t="s">
        <v>35</v>
      </c>
      <c r="E30" s="9">
        <v>30000</v>
      </c>
      <c r="F30" s="9">
        <v>37000</v>
      </c>
      <c r="G30" s="9">
        <f t="shared" si="0"/>
        <v>-7000</v>
      </c>
      <c r="H30" s="9"/>
    </row>
    <row r="31" spans="2:8" ht="14.25">
      <c r="B31" s="30"/>
      <c r="C31" s="30"/>
      <c r="D31" s="8" t="s">
        <v>36</v>
      </c>
      <c r="E31" s="9">
        <f>+E32+E35+E42</f>
        <v>0</v>
      </c>
      <c r="F31" s="9">
        <f>+F32+F35+F42</f>
        <v>0</v>
      </c>
      <c r="G31" s="9">
        <f t="shared" si="0"/>
        <v>0</v>
      </c>
      <c r="H31" s="9"/>
    </row>
    <row r="32" spans="2:8" ht="14.25">
      <c r="B32" s="30"/>
      <c r="C32" s="30"/>
      <c r="D32" s="8" t="s">
        <v>37</v>
      </c>
      <c r="E32" s="9">
        <f>+E33+E34</f>
        <v>0</v>
      </c>
      <c r="F32" s="9">
        <f>+F33+F34</f>
        <v>0</v>
      </c>
      <c r="G32" s="9">
        <f t="shared" si="0"/>
        <v>0</v>
      </c>
      <c r="H32" s="9"/>
    </row>
    <row r="33" spans="2:8" ht="14.25">
      <c r="B33" s="30"/>
      <c r="C33" s="30"/>
      <c r="D33" s="8" t="s">
        <v>38</v>
      </c>
      <c r="E33" s="9"/>
      <c r="F33" s="9"/>
      <c r="G33" s="9">
        <f t="shared" si="0"/>
        <v>0</v>
      </c>
      <c r="H33" s="9"/>
    </row>
    <row r="34" spans="2:8" ht="14.25">
      <c r="B34" s="30"/>
      <c r="C34" s="30"/>
      <c r="D34" s="8" t="s">
        <v>39</v>
      </c>
      <c r="E34" s="9"/>
      <c r="F34" s="9"/>
      <c r="G34" s="9">
        <f t="shared" si="0"/>
        <v>0</v>
      </c>
      <c r="H34" s="9"/>
    </row>
    <row r="35" spans="2:8" ht="14.25">
      <c r="B35" s="30"/>
      <c r="C35" s="30"/>
      <c r="D35" s="8" t="s">
        <v>40</v>
      </c>
      <c r="E35" s="9">
        <f>+E36+E37+E38+E39+E40+E41</f>
        <v>0</v>
      </c>
      <c r="F35" s="9">
        <f>+F36+F37+F38+F39+F40+F41</f>
        <v>0</v>
      </c>
      <c r="G35" s="9">
        <f t="shared" si="0"/>
        <v>0</v>
      </c>
      <c r="H35" s="9"/>
    </row>
    <row r="36" spans="2:8" ht="14.25">
      <c r="B36" s="30"/>
      <c r="C36" s="30"/>
      <c r="D36" s="8" t="s">
        <v>41</v>
      </c>
      <c r="E36" s="9"/>
      <c r="F36" s="9"/>
      <c r="G36" s="9">
        <f t="shared" si="0"/>
        <v>0</v>
      </c>
      <c r="H36" s="9"/>
    </row>
    <row r="37" spans="2:8" ht="14.25">
      <c r="B37" s="30"/>
      <c r="C37" s="30"/>
      <c r="D37" s="8" t="s">
        <v>42</v>
      </c>
      <c r="E37" s="9"/>
      <c r="F37" s="9"/>
      <c r="G37" s="9">
        <f t="shared" si="0"/>
        <v>0</v>
      </c>
      <c r="H37" s="9"/>
    </row>
    <row r="38" spans="2:8" ht="14.25">
      <c r="B38" s="30"/>
      <c r="C38" s="30"/>
      <c r="D38" s="8" t="s">
        <v>43</v>
      </c>
      <c r="E38" s="9"/>
      <c r="F38" s="9"/>
      <c r="G38" s="9">
        <f t="shared" si="0"/>
        <v>0</v>
      </c>
      <c r="H38" s="9"/>
    </row>
    <row r="39" spans="2:8" ht="14.25">
      <c r="B39" s="30"/>
      <c r="C39" s="30"/>
      <c r="D39" s="8" t="s">
        <v>44</v>
      </c>
      <c r="E39" s="9"/>
      <c r="F39" s="9"/>
      <c r="G39" s="9">
        <f t="shared" si="0"/>
        <v>0</v>
      </c>
      <c r="H39" s="9"/>
    </row>
    <row r="40" spans="2:8" ht="14.25">
      <c r="B40" s="30"/>
      <c r="C40" s="30"/>
      <c r="D40" s="8" t="s">
        <v>45</v>
      </c>
      <c r="E40" s="9"/>
      <c r="F40" s="9"/>
      <c r="G40" s="9">
        <f t="shared" si="0"/>
        <v>0</v>
      </c>
      <c r="H40" s="9"/>
    </row>
    <row r="41" spans="2:8" ht="14.25">
      <c r="B41" s="30"/>
      <c r="C41" s="30"/>
      <c r="D41" s="8" t="s">
        <v>46</v>
      </c>
      <c r="E41" s="9"/>
      <c r="F41" s="9"/>
      <c r="G41" s="9">
        <f t="shared" si="0"/>
        <v>0</v>
      </c>
      <c r="H41" s="9"/>
    </row>
    <row r="42" spans="2:8" ht="14.25">
      <c r="B42" s="30"/>
      <c r="C42" s="30"/>
      <c r="D42" s="8" t="s">
        <v>47</v>
      </c>
      <c r="E42" s="9"/>
      <c r="F42" s="9"/>
      <c r="G42" s="9">
        <f t="shared" si="0"/>
        <v>0</v>
      </c>
      <c r="H42" s="9"/>
    </row>
    <row r="43" spans="2:8" ht="14.25">
      <c r="B43" s="30"/>
      <c r="C43" s="30"/>
      <c r="D43" s="8" t="s">
        <v>48</v>
      </c>
      <c r="E43" s="9"/>
      <c r="F43" s="9">
        <v>70631</v>
      </c>
      <c r="G43" s="9">
        <f t="shared" si="0"/>
        <v>-70631</v>
      </c>
      <c r="H43" s="9"/>
    </row>
    <row r="44" spans="2:8" ht="14.25">
      <c r="B44" s="30"/>
      <c r="C44" s="30"/>
      <c r="D44" s="8" t="s">
        <v>49</v>
      </c>
      <c r="E44" s="9">
        <v>2000</v>
      </c>
      <c r="F44" s="9">
        <v>640</v>
      </c>
      <c r="G44" s="9">
        <f t="shared" si="0"/>
        <v>1360</v>
      </c>
      <c r="H44" s="9"/>
    </row>
    <row r="45" spans="2:8" ht="14.25">
      <c r="B45" s="30"/>
      <c r="C45" s="30"/>
      <c r="D45" s="8" t="s">
        <v>50</v>
      </c>
      <c r="E45" s="9">
        <f>+E46+E50+E51+E52</f>
        <v>8126000</v>
      </c>
      <c r="F45" s="9">
        <f>+F46+F50+F51+F52</f>
        <v>8204264</v>
      </c>
      <c r="G45" s="9">
        <f t="shared" si="0"/>
        <v>-78264</v>
      </c>
      <c r="H45" s="9"/>
    </row>
    <row r="46" spans="2:8" ht="14.25">
      <c r="B46" s="30"/>
      <c r="C46" s="30"/>
      <c r="D46" s="8" t="s">
        <v>51</v>
      </c>
      <c r="E46" s="9">
        <f>+E47+E48+E49</f>
        <v>7960000</v>
      </c>
      <c r="F46" s="9">
        <f>+F47+F48+F49</f>
        <v>7990516</v>
      </c>
      <c r="G46" s="9">
        <f t="shared" si="0"/>
        <v>-30516</v>
      </c>
      <c r="H46" s="9"/>
    </row>
    <row r="47" spans="2:8" ht="14.25">
      <c r="B47" s="30"/>
      <c r="C47" s="30"/>
      <c r="D47" s="8" t="s">
        <v>52</v>
      </c>
      <c r="E47" s="9">
        <v>6870000</v>
      </c>
      <c r="F47" s="9">
        <v>6900253</v>
      </c>
      <c r="G47" s="9">
        <f t="shared" si="0"/>
        <v>-30253</v>
      </c>
      <c r="H47" s="9"/>
    </row>
    <row r="48" spans="2:8" ht="14.25">
      <c r="B48" s="30"/>
      <c r="C48" s="30"/>
      <c r="D48" s="8" t="s">
        <v>53</v>
      </c>
      <c r="E48" s="9">
        <v>1060000</v>
      </c>
      <c r="F48" s="9">
        <v>1060263</v>
      </c>
      <c r="G48" s="9">
        <f t="shared" si="0"/>
        <v>-263</v>
      </c>
      <c r="H48" s="9"/>
    </row>
    <row r="49" spans="2:8" ht="14.25">
      <c r="B49" s="30"/>
      <c r="C49" s="30"/>
      <c r="D49" s="8" t="s">
        <v>54</v>
      </c>
      <c r="E49" s="9">
        <v>30000</v>
      </c>
      <c r="F49" s="9">
        <v>30000</v>
      </c>
      <c r="G49" s="9">
        <f t="shared" si="0"/>
        <v>0</v>
      </c>
      <c r="H49" s="9"/>
    </row>
    <row r="50" spans="2:8" ht="14.25">
      <c r="B50" s="30"/>
      <c r="C50" s="30"/>
      <c r="D50" s="8" t="s">
        <v>55</v>
      </c>
      <c r="E50" s="9"/>
      <c r="F50" s="9"/>
      <c r="G50" s="9">
        <f t="shared" si="0"/>
        <v>0</v>
      </c>
      <c r="H50" s="9"/>
    </row>
    <row r="51" spans="2:8" ht="14.25">
      <c r="B51" s="30"/>
      <c r="C51" s="30"/>
      <c r="D51" s="8" t="s">
        <v>56</v>
      </c>
      <c r="E51" s="9">
        <v>166000</v>
      </c>
      <c r="F51" s="9">
        <v>213748</v>
      </c>
      <c r="G51" s="9">
        <f t="shared" si="0"/>
        <v>-47748</v>
      </c>
      <c r="H51" s="9"/>
    </row>
    <row r="52" spans="2:8" ht="14.25">
      <c r="B52" s="30"/>
      <c r="C52" s="30"/>
      <c r="D52" s="8" t="s">
        <v>57</v>
      </c>
      <c r="E52" s="9"/>
      <c r="F52" s="9"/>
      <c r="G52" s="9">
        <f t="shared" si="0"/>
        <v>0</v>
      </c>
      <c r="H52" s="9"/>
    </row>
    <row r="53" spans="2:8" ht="14.25">
      <c r="B53" s="30"/>
      <c r="C53" s="31"/>
      <c r="D53" s="10" t="s">
        <v>58</v>
      </c>
      <c r="E53" s="11">
        <f>+E6+E20+E28+E31+E43+E44+E45</f>
        <v>11216000</v>
      </c>
      <c r="F53" s="11">
        <f>+F6+F20+F28+F31+F43+F44+F45</f>
        <v>11372335</v>
      </c>
      <c r="G53" s="11">
        <f t="shared" si="0"/>
        <v>-156335</v>
      </c>
      <c r="H53" s="11"/>
    </row>
    <row r="54" spans="2:8" ht="14.25">
      <c r="B54" s="30"/>
      <c r="C54" s="29" t="s">
        <v>59</v>
      </c>
      <c r="D54" s="8" t="s">
        <v>60</v>
      </c>
      <c r="E54" s="9">
        <f>+E55+E56+E59+E62+E65+E66</f>
        <v>0</v>
      </c>
      <c r="F54" s="9">
        <f>+F55+F56+F59+F62+F65+F66</f>
        <v>0</v>
      </c>
      <c r="G54" s="9">
        <f t="shared" si="0"/>
        <v>0</v>
      </c>
      <c r="H54" s="9"/>
    </row>
    <row r="55" spans="2:8" ht="14.25">
      <c r="B55" s="30"/>
      <c r="C55" s="30"/>
      <c r="D55" s="8" t="s">
        <v>61</v>
      </c>
      <c r="E55" s="9"/>
      <c r="F55" s="9"/>
      <c r="G55" s="9">
        <f t="shared" si="0"/>
        <v>0</v>
      </c>
      <c r="H55" s="9"/>
    </row>
    <row r="56" spans="2:8" ht="14.25">
      <c r="B56" s="30"/>
      <c r="C56" s="30"/>
      <c r="D56" s="8" t="s">
        <v>62</v>
      </c>
      <c r="E56" s="9">
        <f>+E57+E58</f>
        <v>0</v>
      </c>
      <c r="F56" s="9">
        <f>+F57+F58</f>
        <v>0</v>
      </c>
      <c r="G56" s="9">
        <f t="shared" si="0"/>
        <v>0</v>
      </c>
      <c r="H56" s="9"/>
    </row>
    <row r="57" spans="2:8" ht="14.25">
      <c r="B57" s="30"/>
      <c r="C57" s="30"/>
      <c r="D57" s="8" t="s">
        <v>63</v>
      </c>
      <c r="E57" s="9"/>
      <c r="F57" s="9"/>
      <c r="G57" s="9">
        <f t="shared" si="0"/>
        <v>0</v>
      </c>
      <c r="H57" s="9"/>
    </row>
    <row r="58" spans="2:8" ht="14.25">
      <c r="B58" s="30"/>
      <c r="C58" s="30"/>
      <c r="D58" s="8" t="s">
        <v>64</v>
      </c>
      <c r="E58" s="9"/>
      <c r="F58" s="9"/>
      <c r="G58" s="9">
        <f t="shared" si="0"/>
        <v>0</v>
      </c>
      <c r="H58" s="9"/>
    </row>
    <row r="59" spans="2:8" ht="14.25">
      <c r="B59" s="30"/>
      <c r="C59" s="30"/>
      <c r="D59" s="8" t="s">
        <v>65</v>
      </c>
      <c r="E59" s="9">
        <f>+E60+E61</f>
        <v>0</v>
      </c>
      <c r="F59" s="9">
        <f>+F60+F61</f>
        <v>0</v>
      </c>
      <c r="G59" s="9">
        <f t="shared" si="0"/>
        <v>0</v>
      </c>
      <c r="H59" s="9"/>
    </row>
    <row r="60" spans="2:8" ht="14.25">
      <c r="B60" s="30"/>
      <c r="C60" s="30"/>
      <c r="D60" s="8" t="s">
        <v>66</v>
      </c>
      <c r="E60" s="9"/>
      <c r="F60" s="9"/>
      <c r="G60" s="9">
        <f t="shared" si="0"/>
        <v>0</v>
      </c>
      <c r="H60" s="9"/>
    </row>
    <row r="61" spans="2:8" ht="14.25">
      <c r="B61" s="30"/>
      <c r="C61" s="30"/>
      <c r="D61" s="8" t="s">
        <v>67</v>
      </c>
      <c r="E61" s="9"/>
      <c r="F61" s="9"/>
      <c r="G61" s="9">
        <f t="shared" si="0"/>
        <v>0</v>
      </c>
      <c r="H61" s="9"/>
    </row>
    <row r="62" spans="2:8" ht="14.25">
      <c r="B62" s="30"/>
      <c r="C62" s="30"/>
      <c r="D62" s="8" t="s">
        <v>68</v>
      </c>
      <c r="E62" s="9">
        <f>+E63+E64</f>
        <v>0</v>
      </c>
      <c r="F62" s="9">
        <f>+F63+F64</f>
        <v>0</v>
      </c>
      <c r="G62" s="9">
        <f t="shared" si="0"/>
        <v>0</v>
      </c>
      <c r="H62" s="9"/>
    </row>
    <row r="63" spans="2:8" ht="14.25">
      <c r="B63" s="30"/>
      <c r="C63" s="30"/>
      <c r="D63" s="8" t="s">
        <v>69</v>
      </c>
      <c r="E63" s="9"/>
      <c r="F63" s="9"/>
      <c r="G63" s="9">
        <f t="shared" si="0"/>
        <v>0</v>
      </c>
      <c r="H63" s="9"/>
    </row>
    <row r="64" spans="2:8" ht="14.25">
      <c r="B64" s="30"/>
      <c r="C64" s="30"/>
      <c r="D64" s="8" t="s">
        <v>70</v>
      </c>
      <c r="E64" s="9"/>
      <c r="F64" s="9"/>
      <c r="G64" s="9">
        <f t="shared" si="0"/>
        <v>0</v>
      </c>
      <c r="H64" s="9"/>
    </row>
    <row r="65" spans="2:8" ht="14.25">
      <c r="B65" s="30"/>
      <c r="C65" s="30"/>
      <c r="D65" s="8" t="s">
        <v>71</v>
      </c>
      <c r="E65" s="9"/>
      <c r="F65" s="9"/>
      <c r="G65" s="9">
        <f t="shared" si="0"/>
        <v>0</v>
      </c>
      <c r="H65" s="9"/>
    </row>
    <row r="66" spans="2:8" ht="14.25">
      <c r="B66" s="30"/>
      <c r="C66" s="30"/>
      <c r="D66" s="8" t="s">
        <v>72</v>
      </c>
      <c r="E66" s="9"/>
      <c r="F66" s="9"/>
      <c r="G66" s="9">
        <f t="shared" si="0"/>
        <v>0</v>
      </c>
      <c r="H66" s="9"/>
    </row>
    <row r="67" spans="2:8" ht="14.25">
      <c r="B67" s="30"/>
      <c r="C67" s="30"/>
      <c r="D67" s="8" t="s">
        <v>73</v>
      </c>
      <c r="E67" s="9">
        <f>+E68+E69+E70+E71+E72+E73+E74+E75+E76+E77+E78+E79+E82+E83+E84+E85+E86+E87+E88+E89+E90+E91+E92+E94+E100+E104+E105+E106</f>
        <v>4885000</v>
      </c>
      <c r="F67" s="9">
        <f>+F68+F69+F70+F71+F72+F73+F74+F75+F76+F77+F78+F79+F82+F83+F84+F85+F86+F87+F88+F89+F90+F91+F92+F94+F100+F104+F105+F106</f>
        <v>4854901</v>
      </c>
      <c r="G67" s="9">
        <f t="shared" si="0"/>
        <v>30099</v>
      </c>
      <c r="H67" s="9"/>
    </row>
    <row r="68" spans="2:8" ht="14.25">
      <c r="B68" s="30"/>
      <c r="C68" s="30"/>
      <c r="D68" s="8" t="s">
        <v>74</v>
      </c>
      <c r="E68" s="9"/>
      <c r="F68" s="9"/>
      <c r="G68" s="9">
        <f t="shared" si="0"/>
        <v>0</v>
      </c>
      <c r="H68" s="9"/>
    </row>
    <row r="69" spans="2:8" ht="14.25">
      <c r="B69" s="30"/>
      <c r="C69" s="30"/>
      <c r="D69" s="8" t="s">
        <v>75</v>
      </c>
      <c r="E69" s="9"/>
      <c r="F69" s="9"/>
      <c r="G69" s="9">
        <f t="shared" si="0"/>
        <v>0</v>
      </c>
      <c r="H69" s="9"/>
    </row>
    <row r="70" spans="2:8" ht="14.25">
      <c r="B70" s="30"/>
      <c r="C70" s="30"/>
      <c r="D70" s="8" t="s">
        <v>76</v>
      </c>
      <c r="E70" s="9"/>
      <c r="F70" s="9"/>
      <c r="G70" s="9">
        <f t="shared" si="0"/>
        <v>0</v>
      </c>
      <c r="H70" s="9"/>
    </row>
    <row r="71" spans="2:8" ht="14.25">
      <c r="B71" s="30"/>
      <c r="C71" s="30"/>
      <c r="D71" s="8" t="s">
        <v>77</v>
      </c>
      <c r="E71" s="9"/>
      <c r="F71" s="9"/>
      <c r="G71" s="9">
        <f t="shared" ref="G71:G134" si="1">E71-F71</f>
        <v>0</v>
      </c>
      <c r="H71" s="9"/>
    </row>
    <row r="72" spans="2:8" ht="14.25">
      <c r="B72" s="30"/>
      <c r="C72" s="30"/>
      <c r="D72" s="8" t="s">
        <v>78</v>
      </c>
      <c r="E72" s="9"/>
      <c r="F72" s="9"/>
      <c r="G72" s="9">
        <f t="shared" si="1"/>
        <v>0</v>
      </c>
      <c r="H72" s="9"/>
    </row>
    <row r="73" spans="2:8" ht="14.25">
      <c r="B73" s="30"/>
      <c r="C73" s="30"/>
      <c r="D73" s="8" t="s">
        <v>79</v>
      </c>
      <c r="E73" s="9"/>
      <c r="F73" s="9"/>
      <c r="G73" s="9">
        <f t="shared" si="1"/>
        <v>0</v>
      </c>
      <c r="H73" s="9"/>
    </row>
    <row r="74" spans="2:8" ht="14.25">
      <c r="B74" s="30"/>
      <c r="C74" s="30"/>
      <c r="D74" s="8" t="s">
        <v>80</v>
      </c>
      <c r="E74" s="9"/>
      <c r="F74" s="9"/>
      <c r="G74" s="9">
        <f t="shared" si="1"/>
        <v>0</v>
      </c>
      <c r="H74" s="9"/>
    </row>
    <row r="75" spans="2:8" ht="14.25">
      <c r="B75" s="30"/>
      <c r="C75" s="30"/>
      <c r="D75" s="8" t="s">
        <v>81</v>
      </c>
      <c r="E75" s="9"/>
      <c r="F75" s="9"/>
      <c r="G75" s="9">
        <f t="shared" si="1"/>
        <v>0</v>
      </c>
      <c r="H75" s="9"/>
    </row>
    <row r="76" spans="2:8" ht="14.25">
      <c r="B76" s="30"/>
      <c r="C76" s="30"/>
      <c r="D76" s="8" t="s">
        <v>82</v>
      </c>
      <c r="E76" s="9"/>
      <c r="F76" s="9"/>
      <c r="G76" s="9">
        <f t="shared" si="1"/>
        <v>0</v>
      </c>
      <c r="H76" s="9"/>
    </row>
    <row r="77" spans="2:8" ht="14.25">
      <c r="B77" s="30"/>
      <c r="C77" s="30"/>
      <c r="D77" s="8" t="s">
        <v>83</v>
      </c>
      <c r="E77" s="9"/>
      <c r="F77" s="9"/>
      <c r="G77" s="9">
        <f t="shared" si="1"/>
        <v>0</v>
      </c>
      <c r="H77" s="9"/>
    </row>
    <row r="78" spans="2:8" ht="14.25">
      <c r="B78" s="30"/>
      <c r="C78" s="30"/>
      <c r="D78" s="8" t="s">
        <v>84</v>
      </c>
      <c r="E78" s="9"/>
      <c r="F78" s="9"/>
      <c r="G78" s="9">
        <f t="shared" si="1"/>
        <v>0</v>
      </c>
      <c r="H78" s="9"/>
    </row>
    <row r="79" spans="2:8" ht="14.25">
      <c r="B79" s="30"/>
      <c r="C79" s="30"/>
      <c r="D79" s="8" t="s">
        <v>85</v>
      </c>
      <c r="E79" s="9">
        <f>+E80+E81</f>
        <v>160000</v>
      </c>
      <c r="F79" s="9">
        <f>+F80+F81</f>
        <v>160000</v>
      </c>
      <c r="G79" s="9">
        <f t="shared" si="1"/>
        <v>0</v>
      </c>
      <c r="H79" s="9"/>
    </row>
    <row r="80" spans="2:8" ht="14.25">
      <c r="B80" s="30"/>
      <c r="C80" s="30"/>
      <c r="D80" s="8" t="s">
        <v>86</v>
      </c>
      <c r="E80" s="9">
        <v>130000</v>
      </c>
      <c r="F80" s="9">
        <v>130000</v>
      </c>
      <c r="G80" s="9">
        <f t="shared" si="1"/>
        <v>0</v>
      </c>
      <c r="H80" s="9"/>
    </row>
    <row r="81" spans="2:8" ht="14.25">
      <c r="B81" s="30"/>
      <c r="C81" s="30"/>
      <c r="D81" s="8" t="s">
        <v>87</v>
      </c>
      <c r="E81" s="9">
        <v>30000</v>
      </c>
      <c r="F81" s="9">
        <v>30000</v>
      </c>
      <c r="G81" s="9">
        <f t="shared" si="1"/>
        <v>0</v>
      </c>
      <c r="H81" s="9"/>
    </row>
    <row r="82" spans="2:8" ht="14.25">
      <c r="B82" s="30"/>
      <c r="C82" s="30"/>
      <c r="D82" s="8" t="s">
        <v>88</v>
      </c>
      <c r="E82" s="9"/>
      <c r="F82" s="9"/>
      <c r="G82" s="9">
        <f t="shared" si="1"/>
        <v>0</v>
      </c>
      <c r="H82" s="9"/>
    </row>
    <row r="83" spans="2:8" ht="14.25">
      <c r="B83" s="30"/>
      <c r="C83" s="30"/>
      <c r="D83" s="8" t="s">
        <v>89</v>
      </c>
      <c r="E83" s="9"/>
      <c r="F83" s="9"/>
      <c r="G83" s="9">
        <f t="shared" si="1"/>
        <v>0</v>
      </c>
      <c r="H83" s="9"/>
    </row>
    <row r="84" spans="2:8" ht="14.25">
      <c r="B84" s="30"/>
      <c r="C84" s="30"/>
      <c r="D84" s="8" t="s">
        <v>90</v>
      </c>
      <c r="E84" s="9"/>
      <c r="F84" s="9"/>
      <c r="G84" s="9">
        <f t="shared" si="1"/>
        <v>0</v>
      </c>
      <c r="H84" s="9"/>
    </row>
    <row r="85" spans="2:8" ht="14.25">
      <c r="B85" s="30"/>
      <c r="C85" s="30"/>
      <c r="D85" s="8" t="s">
        <v>91</v>
      </c>
      <c r="E85" s="9"/>
      <c r="F85" s="9"/>
      <c r="G85" s="9">
        <f t="shared" si="1"/>
        <v>0</v>
      </c>
      <c r="H85" s="9"/>
    </row>
    <row r="86" spans="2:8" ht="14.25">
      <c r="B86" s="30"/>
      <c r="C86" s="30"/>
      <c r="D86" s="8" t="s">
        <v>92</v>
      </c>
      <c r="E86" s="9"/>
      <c r="F86" s="9"/>
      <c r="G86" s="9">
        <f t="shared" si="1"/>
        <v>0</v>
      </c>
      <c r="H86" s="9"/>
    </row>
    <row r="87" spans="2:8" ht="14.25">
      <c r="B87" s="30"/>
      <c r="C87" s="30"/>
      <c r="D87" s="8" t="s">
        <v>93</v>
      </c>
      <c r="E87" s="9"/>
      <c r="F87" s="9"/>
      <c r="G87" s="9">
        <f t="shared" si="1"/>
        <v>0</v>
      </c>
      <c r="H87" s="9"/>
    </row>
    <row r="88" spans="2:8" ht="14.25">
      <c r="B88" s="30"/>
      <c r="C88" s="30"/>
      <c r="D88" s="8" t="s">
        <v>94</v>
      </c>
      <c r="E88" s="9"/>
      <c r="F88" s="9"/>
      <c r="G88" s="9">
        <f t="shared" si="1"/>
        <v>0</v>
      </c>
      <c r="H88" s="9"/>
    </row>
    <row r="89" spans="2:8" ht="14.25">
      <c r="B89" s="30"/>
      <c r="C89" s="30"/>
      <c r="D89" s="8" t="s">
        <v>95</v>
      </c>
      <c r="E89" s="9"/>
      <c r="F89" s="9"/>
      <c r="G89" s="9">
        <f t="shared" si="1"/>
        <v>0</v>
      </c>
      <c r="H89" s="9"/>
    </row>
    <row r="90" spans="2:8" ht="14.25">
      <c r="B90" s="30"/>
      <c r="C90" s="30"/>
      <c r="D90" s="8" t="s">
        <v>96</v>
      </c>
      <c r="E90" s="9"/>
      <c r="F90" s="9"/>
      <c r="G90" s="9">
        <f t="shared" si="1"/>
        <v>0</v>
      </c>
      <c r="H90" s="9"/>
    </row>
    <row r="91" spans="2:8" ht="14.25">
      <c r="B91" s="30"/>
      <c r="C91" s="30"/>
      <c r="D91" s="8" t="s">
        <v>97</v>
      </c>
      <c r="E91" s="9"/>
      <c r="F91" s="9"/>
      <c r="G91" s="9">
        <f t="shared" si="1"/>
        <v>0</v>
      </c>
      <c r="H91" s="9"/>
    </row>
    <row r="92" spans="2:8" ht="14.25">
      <c r="B92" s="30"/>
      <c r="C92" s="30"/>
      <c r="D92" s="8" t="s">
        <v>98</v>
      </c>
      <c r="E92" s="9">
        <f>+E93</f>
        <v>3440000</v>
      </c>
      <c r="F92" s="9">
        <f>+F93</f>
        <v>3430344</v>
      </c>
      <c r="G92" s="9">
        <f t="shared" si="1"/>
        <v>9656</v>
      </c>
      <c r="H92" s="9"/>
    </row>
    <row r="93" spans="2:8" ht="14.25">
      <c r="B93" s="30"/>
      <c r="C93" s="30"/>
      <c r="D93" s="8" t="s">
        <v>99</v>
      </c>
      <c r="E93" s="9">
        <v>3440000</v>
      </c>
      <c r="F93" s="9">
        <v>3430344</v>
      </c>
      <c r="G93" s="9">
        <f t="shared" si="1"/>
        <v>9656</v>
      </c>
      <c r="H93" s="9"/>
    </row>
    <row r="94" spans="2:8" ht="14.25">
      <c r="B94" s="30"/>
      <c r="C94" s="30"/>
      <c r="D94" s="8" t="s">
        <v>100</v>
      </c>
      <c r="E94" s="9">
        <f>+E95+E96+E97+E98+E99</f>
        <v>1135000</v>
      </c>
      <c r="F94" s="9">
        <f>+F95+F96+F97+F98+F99</f>
        <v>1114557</v>
      </c>
      <c r="G94" s="9">
        <f t="shared" si="1"/>
        <v>20443</v>
      </c>
      <c r="H94" s="9"/>
    </row>
    <row r="95" spans="2:8" ht="14.25">
      <c r="B95" s="30"/>
      <c r="C95" s="30"/>
      <c r="D95" s="8" t="s">
        <v>101</v>
      </c>
      <c r="E95" s="9">
        <v>530000</v>
      </c>
      <c r="F95" s="9">
        <v>521497</v>
      </c>
      <c r="G95" s="9">
        <f t="shared" si="1"/>
        <v>8503</v>
      </c>
      <c r="H95" s="9"/>
    </row>
    <row r="96" spans="2:8" ht="14.25">
      <c r="B96" s="30"/>
      <c r="C96" s="30"/>
      <c r="D96" s="8" t="s">
        <v>102</v>
      </c>
      <c r="E96" s="9">
        <v>70000</v>
      </c>
      <c r="F96" s="9">
        <v>61280</v>
      </c>
      <c r="G96" s="9">
        <f t="shared" si="1"/>
        <v>8720</v>
      </c>
      <c r="H96" s="9"/>
    </row>
    <row r="97" spans="2:8" ht="14.25">
      <c r="B97" s="30"/>
      <c r="C97" s="30"/>
      <c r="D97" s="8" t="s">
        <v>103</v>
      </c>
      <c r="E97" s="9">
        <v>250000</v>
      </c>
      <c r="F97" s="9">
        <v>247519</v>
      </c>
      <c r="G97" s="9">
        <f t="shared" si="1"/>
        <v>2481</v>
      </c>
      <c r="H97" s="9"/>
    </row>
    <row r="98" spans="2:8" ht="14.25">
      <c r="B98" s="30"/>
      <c r="C98" s="30"/>
      <c r="D98" s="8" t="s">
        <v>104</v>
      </c>
      <c r="E98" s="9">
        <v>65000</v>
      </c>
      <c r="F98" s="9">
        <v>64373</v>
      </c>
      <c r="G98" s="9">
        <f t="shared" si="1"/>
        <v>627</v>
      </c>
      <c r="H98" s="9"/>
    </row>
    <row r="99" spans="2:8" ht="14.25">
      <c r="B99" s="30"/>
      <c r="C99" s="30"/>
      <c r="D99" s="8" t="s">
        <v>105</v>
      </c>
      <c r="E99" s="9">
        <v>220000</v>
      </c>
      <c r="F99" s="9">
        <v>219888</v>
      </c>
      <c r="G99" s="9">
        <f t="shared" si="1"/>
        <v>112</v>
      </c>
      <c r="H99" s="9"/>
    </row>
    <row r="100" spans="2:8" ht="14.25">
      <c r="B100" s="30"/>
      <c r="C100" s="30"/>
      <c r="D100" s="8" t="s">
        <v>106</v>
      </c>
      <c r="E100" s="9">
        <f>+E101+E102+E103</f>
        <v>150000</v>
      </c>
      <c r="F100" s="9">
        <f>+F101+F102+F103</f>
        <v>150000</v>
      </c>
      <c r="G100" s="9">
        <f t="shared" si="1"/>
        <v>0</v>
      </c>
      <c r="H100" s="9"/>
    </row>
    <row r="101" spans="2:8" ht="14.25">
      <c r="B101" s="30"/>
      <c r="C101" s="30"/>
      <c r="D101" s="8" t="s">
        <v>107</v>
      </c>
      <c r="E101" s="9"/>
      <c r="F101" s="9"/>
      <c r="G101" s="9">
        <f t="shared" si="1"/>
        <v>0</v>
      </c>
      <c r="H101" s="9"/>
    </row>
    <row r="102" spans="2:8" ht="14.25">
      <c r="B102" s="30"/>
      <c r="C102" s="30"/>
      <c r="D102" s="8" t="s">
        <v>108</v>
      </c>
      <c r="E102" s="9">
        <v>10000</v>
      </c>
      <c r="F102" s="9">
        <v>10000</v>
      </c>
      <c r="G102" s="9">
        <f t="shared" si="1"/>
        <v>0</v>
      </c>
      <c r="H102" s="9"/>
    </row>
    <row r="103" spans="2:8" ht="14.25">
      <c r="B103" s="30"/>
      <c r="C103" s="30"/>
      <c r="D103" s="8" t="s">
        <v>109</v>
      </c>
      <c r="E103" s="9">
        <v>140000</v>
      </c>
      <c r="F103" s="9">
        <v>140000</v>
      </c>
      <c r="G103" s="9">
        <f t="shared" si="1"/>
        <v>0</v>
      </c>
      <c r="H103" s="9"/>
    </row>
    <row r="104" spans="2:8" ht="14.25">
      <c r="B104" s="30"/>
      <c r="C104" s="30"/>
      <c r="D104" s="8" t="s">
        <v>110</v>
      </c>
      <c r="E104" s="9"/>
      <c r="F104" s="9"/>
      <c r="G104" s="9">
        <f t="shared" si="1"/>
        <v>0</v>
      </c>
      <c r="H104" s="9"/>
    </row>
    <row r="105" spans="2:8" ht="14.25">
      <c r="B105" s="30"/>
      <c r="C105" s="30"/>
      <c r="D105" s="8" t="s">
        <v>111</v>
      </c>
      <c r="E105" s="9"/>
      <c r="F105" s="9"/>
      <c r="G105" s="9">
        <f t="shared" si="1"/>
        <v>0</v>
      </c>
      <c r="H105" s="9"/>
    </row>
    <row r="106" spans="2:8" ht="14.25">
      <c r="B106" s="30"/>
      <c r="C106" s="30"/>
      <c r="D106" s="8" t="s">
        <v>112</v>
      </c>
      <c r="E106" s="9"/>
      <c r="F106" s="9"/>
      <c r="G106" s="9">
        <f t="shared" si="1"/>
        <v>0</v>
      </c>
      <c r="H106" s="9"/>
    </row>
    <row r="107" spans="2:8" ht="14.25">
      <c r="B107" s="30"/>
      <c r="C107" s="30"/>
      <c r="D107" s="8" t="s">
        <v>113</v>
      </c>
      <c r="E107" s="9">
        <f>+E108+E109+E110+E111+E112+E113+E114+E115+E116+E117+E118+E119+E120+E121+E122+E123+E124+E130+E131+E133</f>
        <v>6317000</v>
      </c>
      <c r="F107" s="9">
        <f>+F108+F109+F110+F111+F112+F113+F114+F115+F116+F117+F118+F119+F120+F121+F122+F123+F124+F130+F131+F133</f>
        <v>6180677</v>
      </c>
      <c r="G107" s="9">
        <f t="shared" si="1"/>
        <v>136323</v>
      </c>
      <c r="H107" s="9"/>
    </row>
    <row r="108" spans="2:8" ht="14.25">
      <c r="B108" s="30"/>
      <c r="C108" s="30"/>
      <c r="D108" s="8" t="s">
        <v>114</v>
      </c>
      <c r="E108" s="9"/>
      <c r="F108" s="9"/>
      <c r="G108" s="9">
        <f t="shared" si="1"/>
        <v>0</v>
      </c>
      <c r="H108" s="9"/>
    </row>
    <row r="109" spans="2:8" ht="14.25">
      <c r="B109" s="30"/>
      <c r="C109" s="30"/>
      <c r="D109" s="8" t="s">
        <v>115</v>
      </c>
      <c r="E109" s="9"/>
      <c r="F109" s="9"/>
      <c r="G109" s="9">
        <f t="shared" si="1"/>
        <v>0</v>
      </c>
      <c r="H109" s="9"/>
    </row>
    <row r="110" spans="2:8" ht="14.25">
      <c r="B110" s="30"/>
      <c r="C110" s="30"/>
      <c r="D110" s="8" t="s">
        <v>116</v>
      </c>
      <c r="E110" s="9">
        <v>299000</v>
      </c>
      <c r="F110" s="9">
        <v>267900</v>
      </c>
      <c r="G110" s="9">
        <f t="shared" si="1"/>
        <v>31100</v>
      </c>
      <c r="H110" s="9"/>
    </row>
    <row r="111" spans="2:8" ht="14.25">
      <c r="B111" s="30"/>
      <c r="C111" s="30"/>
      <c r="D111" s="8" t="s">
        <v>117</v>
      </c>
      <c r="E111" s="9"/>
      <c r="F111" s="9"/>
      <c r="G111" s="9">
        <f t="shared" si="1"/>
        <v>0</v>
      </c>
      <c r="H111" s="9"/>
    </row>
    <row r="112" spans="2:8" ht="14.25">
      <c r="B112" s="30"/>
      <c r="C112" s="30"/>
      <c r="D112" s="8" t="s">
        <v>118</v>
      </c>
      <c r="E112" s="9">
        <v>10000</v>
      </c>
      <c r="F112" s="9">
        <v>8618</v>
      </c>
      <c r="G112" s="9">
        <f t="shared" si="1"/>
        <v>1382</v>
      </c>
      <c r="H112" s="9"/>
    </row>
    <row r="113" spans="2:8" ht="14.25">
      <c r="B113" s="30"/>
      <c r="C113" s="30"/>
      <c r="D113" s="8" t="s">
        <v>119</v>
      </c>
      <c r="E113" s="9">
        <v>5000</v>
      </c>
      <c r="F113" s="9">
        <v>3000</v>
      </c>
      <c r="G113" s="9">
        <f t="shared" si="1"/>
        <v>2000</v>
      </c>
      <c r="H113" s="9"/>
    </row>
    <row r="114" spans="2:8" ht="14.25">
      <c r="B114" s="30"/>
      <c r="C114" s="30"/>
      <c r="D114" s="8" t="s">
        <v>120</v>
      </c>
      <c r="E114" s="9"/>
      <c r="F114" s="9"/>
      <c r="G114" s="9">
        <f t="shared" si="1"/>
        <v>0</v>
      </c>
      <c r="H114" s="9"/>
    </row>
    <row r="115" spans="2:8" ht="14.25">
      <c r="B115" s="30"/>
      <c r="C115" s="30"/>
      <c r="D115" s="8" t="s">
        <v>84</v>
      </c>
      <c r="E115" s="9">
        <v>90000</v>
      </c>
      <c r="F115" s="9">
        <v>64187</v>
      </c>
      <c r="G115" s="9">
        <f t="shared" si="1"/>
        <v>25813</v>
      </c>
      <c r="H115" s="9"/>
    </row>
    <row r="116" spans="2:8" ht="14.25">
      <c r="B116" s="30"/>
      <c r="C116" s="30"/>
      <c r="D116" s="8" t="s">
        <v>121</v>
      </c>
      <c r="E116" s="9">
        <v>15000</v>
      </c>
      <c r="F116" s="9">
        <v>6300</v>
      </c>
      <c r="G116" s="9">
        <f t="shared" si="1"/>
        <v>8700</v>
      </c>
      <c r="H116" s="9"/>
    </row>
    <row r="117" spans="2:8" ht="14.25">
      <c r="B117" s="30"/>
      <c r="C117" s="30"/>
      <c r="D117" s="8" t="s">
        <v>122</v>
      </c>
      <c r="E117" s="9"/>
      <c r="F117" s="9"/>
      <c r="G117" s="9">
        <f t="shared" si="1"/>
        <v>0</v>
      </c>
      <c r="H117" s="9"/>
    </row>
    <row r="118" spans="2:8" ht="14.25">
      <c r="B118" s="30"/>
      <c r="C118" s="30"/>
      <c r="D118" s="8" t="s">
        <v>123</v>
      </c>
      <c r="E118" s="9">
        <v>70000</v>
      </c>
      <c r="F118" s="9">
        <v>52672</v>
      </c>
      <c r="G118" s="9">
        <f t="shared" si="1"/>
        <v>17328</v>
      </c>
      <c r="H118" s="9"/>
    </row>
    <row r="119" spans="2:8" ht="14.25">
      <c r="B119" s="30"/>
      <c r="C119" s="30"/>
      <c r="D119" s="8" t="s">
        <v>82</v>
      </c>
      <c r="E119" s="9"/>
      <c r="F119" s="9"/>
      <c r="G119" s="9">
        <f t="shared" si="1"/>
        <v>0</v>
      </c>
      <c r="H119" s="9"/>
    </row>
    <row r="120" spans="2:8" ht="14.25">
      <c r="B120" s="30"/>
      <c r="C120" s="30"/>
      <c r="D120" s="8" t="s">
        <v>124</v>
      </c>
      <c r="E120" s="9"/>
      <c r="F120" s="9"/>
      <c r="G120" s="9">
        <f t="shared" si="1"/>
        <v>0</v>
      </c>
      <c r="H120" s="9"/>
    </row>
    <row r="121" spans="2:8" ht="14.25">
      <c r="B121" s="30"/>
      <c r="C121" s="30"/>
      <c r="D121" s="8" t="s">
        <v>125</v>
      </c>
      <c r="E121" s="9"/>
      <c r="F121" s="9"/>
      <c r="G121" s="9">
        <f t="shared" si="1"/>
        <v>0</v>
      </c>
      <c r="H121" s="9"/>
    </row>
    <row r="122" spans="2:8" ht="14.25">
      <c r="B122" s="30"/>
      <c r="C122" s="30"/>
      <c r="D122" s="8" t="s">
        <v>126</v>
      </c>
      <c r="E122" s="9">
        <v>20000</v>
      </c>
      <c r="F122" s="9">
        <v>10000</v>
      </c>
      <c r="G122" s="9">
        <f t="shared" si="1"/>
        <v>10000</v>
      </c>
      <c r="H122" s="9"/>
    </row>
    <row r="123" spans="2:8" ht="14.25">
      <c r="B123" s="30"/>
      <c r="C123" s="30"/>
      <c r="D123" s="8" t="s">
        <v>127</v>
      </c>
      <c r="E123" s="9">
        <v>10000</v>
      </c>
      <c r="F123" s="9">
        <v>10000</v>
      </c>
      <c r="G123" s="9">
        <f t="shared" si="1"/>
        <v>0</v>
      </c>
      <c r="H123" s="9"/>
    </row>
    <row r="124" spans="2:8" ht="14.25">
      <c r="B124" s="30"/>
      <c r="C124" s="30"/>
      <c r="D124" s="8" t="s">
        <v>128</v>
      </c>
      <c r="E124" s="9">
        <f>+E125+E126+E127+E128+E129</f>
        <v>5758000</v>
      </c>
      <c r="F124" s="9">
        <f>+F125+F126+F127+F128+F129</f>
        <v>5758000</v>
      </c>
      <c r="G124" s="9">
        <f t="shared" si="1"/>
        <v>0</v>
      </c>
      <c r="H124" s="9"/>
    </row>
    <row r="125" spans="2:8" ht="14.25">
      <c r="B125" s="30"/>
      <c r="C125" s="30"/>
      <c r="D125" s="8" t="s">
        <v>41</v>
      </c>
      <c r="E125" s="9"/>
      <c r="F125" s="9"/>
      <c r="G125" s="9">
        <f t="shared" si="1"/>
        <v>0</v>
      </c>
      <c r="H125" s="9"/>
    </row>
    <row r="126" spans="2:8" ht="14.25">
      <c r="B126" s="30"/>
      <c r="C126" s="30"/>
      <c r="D126" s="8" t="s">
        <v>42</v>
      </c>
      <c r="E126" s="9"/>
      <c r="F126" s="9"/>
      <c r="G126" s="9">
        <f t="shared" si="1"/>
        <v>0</v>
      </c>
      <c r="H126" s="9"/>
    </row>
    <row r="127" spans="2:8" ht="14.25">
      <c r="B127" s="30"/>
      <c r="C127" s="30"/>
      <c r="D127" s="8" t="s">
        <v>43</v>
      </c>
      <c r="E127" s="9"/>
      <c r="F127" s="9"/>
      <c r="G127" s="9">
        <f t="shared" si="1"/>
        <v>0</v>
      </c>
      <c r="H127" s="9"/>
    </row>
    <row r="128" spans="2:8" ht="14.25">
      <c r="B128" s="30"/>
      <c r="C128" s="30"/>
      <c r="D128" s="8" t="s">
        <v>44</v>
      </c>
      <c r="E128" s="9"/>
      <c r="F128" s="9"/>
      <c r="G128" s="9">
        <f t="shared" si="1"/>
        <v>0</v>
      </c>
      <c r="H128" s="9"/>
    </row>
    <row r="129" spans="2:8" ht="14.25">
      <c r="B129" s="30"/>
      <c r="C129" s="30"/>
      <c r="D129" s="8" t="s">
        <v>46</v>
      </c>
      <c r="E129" s="9">
        <v>5758000</v>
      </c>
      <c r="F129" s="9">
        <v>5758000</v>
      </c>
      <c r="G129" s="9">
        <f t="shared" si="1"/>
        <v>0</v>
      </c>
      <c r="H129" s="9"/>
    </row>
    <row r="130" spans="2:8" ht="14.25">
      <c r="B130" s="30"/>
      <c r="C130" s="30"/>
      <c r="D130" s="8" t="s">
        <v>129</v>
      </c>
      <c r="E130" s="9"/>
      <c r="F130" s="9"/>
      <c r="G130" s="9">
        <f t="shared" si="1"/>
        <v>0</v>
      </c>
      <c r="H130" s="9"/>
    </row>
    <row r="131" spans="2:8" ht="14.25">
      <c r="B131" s="30"/>
      <c r="C131" s="30"/>
      <c r="D131" s="8" t="s">
        <v>130</v>
      </c>
      <c r="E131" s="9">
        <f>+E132</f>
        <v>20000</v>
      </c>
      <c r="F131" s="9">
        <f>+F132</f>
        <v>0</v>
      </c>
      <c r="G131" s="9">
        <f t="shared" si="1"/>
        <v>20000</v>
      </c>
      <c r="H131" s="9"/>
    </row>
    <row r="132" spans="2:8" ht="14.25">
      <c r="B132" s="30"/>
      <c r="C132" s="30"/>
      <c r="D132" s="8" t="s">
        <v>131</v>
      </c>
      <c r="E132" s="9">
        <v>20000</v>
      </c>
      <c r="F132" s="9"/>
      <c r="G132" s="9">
        <f t="shared" si="1"/>
        <v>20000</v>
      </c>
      <c r="H132" s="9"/>
    </row>
    <row r="133" spans="2:8" ht="14.25">
      <c r="B133" s="30"/>
      <c r="C133" s="30"/>
      <c r="D133" s="8" t="s">
        <v>111</v>
      </c>
      <c r="E133" s="9">
        <v>20000</v>
      </c>
      <c r="F133" s="9"/>
      <c r="G133" s="9">
        <f t="shared" si="1"/>
        <v>20000</v>
      </c>
      <c r="H133" s="9"/>
    </row>
    <row r="134" spans="2:8" ht="14.25">
      <c r="B134" s="30"/>
      <c r="C134" s="30"/>
      <c r="D134" s="8" t="s">
        <v>132</v>
      </c>
      <c r="E134" s="9">
        <f>+E135</f>
        <v>13000</v>
      </c>
      <c r="F134" s="9">
        <f>+F135</f>
        <v>12127</v>
      </c>
      <c r="G134" s="9">
        <f t="shared" si="1"/>
        <v>873</v>
      </c>
      <c r="H134" s="9"/>
    </row>
    <row r="135" spans="2:8" ht="14.25">
      <c r="B135" s="30"/>
      <c r="C135" s="30"/>
      <c r="D135" s="8" t="s">
        <v>133</v>
      </c>
      <c r="E135" s="9">
        <v>13000</v>
      </c>
      <c r="F135" s="9">
        <v>12127</v>
      </c>
      <c r="G135" s="9">
        <f t="shared" ref="G135:G180" si="2">E135-F135</f>
        <v>873</v>
      </c>
      <c r="H135" s="9"/>
    </row>
    <row r="136" spans="2:8" ht="14.25">
      <c r="B136" s="30"/>
      <c r="C136" s="31"/>
      <c r="D136" s="10" t="s">
        <v>134</v>
      </c>
      <c r="E136" s="11">
        <f>+E54+E67+E107+E134</f>
        <v>11215000</v>
      </c>
      <c r="F136" s="11">
        <f>+F54+F67+F107+F134</f>
        <v>11047705</v>
      </c>
      <c r="G136" s="11">
        <f t="shared" si="2"/>
        <v>167295</v>
      </c>
      <c r="H136" s="11"/>
    </row>
    <row r="137" spans="2:8" ht="14.25">
      <c r="B137" s="31"/>
      <c r="C137" s="12" t="s">
        <v>135</v>
      </c>
      <c r="D137" s="13"/>
      <c r="E137" s="14">
        <f xml:space="preserve"> +E53 - E136</f>
        <v>1000</v>
      </c>
      <c r="F137" s="14">
        <f xml:space="preserve"> +F53 - F136</f>
        <v>324630</v>
      </c>
      <c r="G137" s="14">
        <f t="shared" si="2"/>
        <v>-323630</v>
      </c>
      <c r="H137" s="14"/>
    </row>
    <row r="138" spans="2:8" ht="14.25">
      <c r="B138" s="29" t="s">
        <v>136</v>
      </c>
      <c r="C138" s="29" t="s">
        <v>10</v>
      </c>
      <c r="D138" s="8" t="s">
        <v>137</v>
      </c>
      <c r="E138" s="9">
        <f>+E139</f>
        <v>0</v>
      </c>
      <c r="F138" s="9">
        <f>+F139</f>
        <v>0</v>
      </c>
      <c r="G138" s="9">
        <f t="shared" si="2"/>
        <v>0</v>
      </c>
      <c r="H138" s="9"/>
    </row>
    <row r="139" spans="2:8" ht="14.25">
      <c r="B139" s="30"/>
      <c r="C139" s="30"/>
      <c r="D139" s="8" t="s">
        <v>138</v>
      </c>
      <c r="E139" s="9"/>
      <c r="F139" s="9"/>
      <c r="G139" s="9">
        <f t="shared" si="2"/>
        <v>0</v>
      </c>
      <c r="H139" s="9"/>
    </row>
    <row r="140" spans="2:8" ht="14.25">
      <c r="B140" s="30"/>
      <c r="C140" s="31"/>
      <c r="D140" s="10" t="s">
        <v>139</v>
      </c>
      <c r="E140" s="11">
        <f>+E138</f>
        <v>0</v>
      </c>
      <c r="F140" s="11">
        <f>+F138</f>
        <v>0</v>
      </c>
      <c r="G140" s="11">
        <f t="shared" si="2"/>
        <v>0</v>
      </c>
      <c r="H140" s="11"/>
    </row>
    <row r="141" spans="2:8" ht="14.25">
      <c r="B141" s="30"/>
      <c r="C141" s="29" t="s">
        <v>59</v>
      </c>
      <c r="D141" s="8" t="s">
        <v>140</v>
      </c>
      <c r="E141" s="9">
        <f>+E142</f>
        <v>0</v>
      </c>
      <c r="F141" s="9">
        <f>+F142</f>
        <v>0</v>
      </c>
      <c r="G141" s="9">
        <f t="shared" si="2"/>
        <v>0</v>
      </c>
      <c r="H141" s="9"/>
    </row>
    <row r="142" spans="2:8" ht="14.25">
      <c r="B142" s="30"/>
      <c r="C142" s="30"/>
      <c r="D142" s="8" t="s">
        <v>141</v>
      </c>
      <c r="E142" s="9"/>
      <c r="F142" s="9"/>
      <c r="G142" s="9">
        <f t="shared" si="2"/>
        <v>0</v>
      </c>
      <c r="H142" s="9"/>
    </row>
    <row r="143" spans="2:8" ht="14.25">
      <c r="B143" s="30"/>
      <c r="C143" s="31"/>
      <c r="D143" s="10" t="s">
        <v>142</v>
      </c>
      <c r="E143" s="11">
        <f>+E141</f>
        <v>0</v>
      </c>
      <c r="F143" s="11">
        <f>+F141</f>
        <v>0</v>
      </c>
      <c r="G143" s="11">
        <f t="shared" si="2"/>
        <v>0</v>
      </c>
      <c r="H143" s="11"/>
    </row>
    <row r="144" spans="2:8" ht="14.25">
      <c r="B144" s="31"/>
      <c r="C144" s="15" t="s">
        <v>143</v>
      </c>
      <c r="D144" s="13"/>
      <c r="E144" s="14">
        <f xml:space="preserve"> +E140 - E143</f>
        <v>0</v>
      </c>
      <c r="F144" s="14">
        <f xml:space="preserve"> +F140 - F143</f>
        <v>0</v>
      </c>
      <c r="G144" s="14">
        <f t="shared" si="2"/>
        <v>0</v>
      </c>
      <c r="H144" s="14"/>
    </row>
    <row r="145" spans="2:8" ht="14.25">
      <c r="B145" s="29" t="s">
        <v>144</v>
      </c>
      <c r="C145" s="29" t="s">
        <v>10</v>
      </c>
      <c r="D145" s="8" t="s">
        <v>145</v>
      </c>
      <c r="E145" s="9">
        <f>+E146+E147</f>
        <v>0</v>
      </c>
      <c r="F145" s="9">
        <f>+F146+F147</f>
        <v>0</v>
      </c>
      <c r="G145" s="9">
        <f t="shared" si="2"/>
        <v>0</v>
      </c>
      <c r="H145" s="9"/>
    </row>
    <row r="146" spans="2:8" ht="14.25">
      <c r="B146" s="30"/>
      <c r="C146" s="30"/>
      <c r="D146" s="8" t="s">
        <v>146</v>
      </c>
      <c r="E146" s="9"/>
      <c r="F146" s="9"/>
      <c r="G146" s="9">
        <f t="shared" si="2"/>
        <v>0</v>
      </c>
      <c r="H146" s="9"/>
    </row>
    <row r="147" spans="2:8" ht="14.25">
      <c r="B147" s="30"/>
      <c r="C147" s="30"/>
      <c r="D147" s="8" t="s">
        <v>147</v>
      </c>
      <c r="E147" s="9"/>
      <c r="F147" s="9"/>
      <c r="G147" s="9">
        <f t="shared" si="2"/>
        <v>0</v>
      </c>
      <c r="H147" s="9"/>
    </row>
    <row r="148" spans="2:8" ht="14.25">
      <c r="B148" s="30"/>
      <c r="C148" s="30"/>
      <c r="D148" s="8" t="s">
        <v>148</v>
      </c>
      <c r="E148" s="9">
        <f>+E149+E150+E151+E152+E153+E154+E155+E156+E157+E158</f>
        <v>0</v>
      </c>
      <c r="F148" s="9">
        <f>+F149+F150+F151+F152+F153+F154+F155+F156+F157+F158</f>
        <v>0</v>
      </c>
      <c r="G148" s="9">
        <f t="shared" si="2"/>
        <v>0</v>
      </c>
      <c r="H148" s="9"/>
    </row>
    <row r="149" spans="2:8" ht="14.25">
      <c r="B149" s="30"/>
      <c r="C149" s="30"/>
      <c r="D149" s="8" t="s">
        <v>149</v>
      </c>
      <c r="E149" s="9"/>
      <c r="F149" s="9"/>
      <c r="G149" s="9">
        <f t="shared" si="2"/>
        <v>0</v>
      </c>
      <c r="H149" s="9"/>
    </row>
    <row r="150" spans="2:8" ht="14.25">
      <c r="B150" s="30"/>
      <c r="C150" s="30"/>
      <c r="D150" s="8" t="s">
        <v>150</v>
      </c>
      <c r="E150" s="9"/>
      <c r="F150" s="9"/>
      <c r="G150" s="9">
        <f t="shared" si="2"/>
        <v>0</v>
      </c>
      <c r="H150" s="9"/>
    </row>
    <row r="151" spans="2:8" ht="14.25">
      <c r="B151" s="30"/>
      <c r="C151" s="30"/>
      <c r="D151" s="8" t="s">
        <v>151</v>
      </c>
      <c r="E151" s="9"/>
      <c r="F151" s="9"/>
      <c r="G151" s="9">
        <f t="shared" si="2"/>
        <v>0</v>
      </c>
      <c r="H151" s="9"/>
    </row>
    <row r="152" spans="2:8" ht="14.25">
      <c r="B152" s="30"/>
      <c r="C152" s="30"/>
      <c r="D152" s="8" t="s">
        <v>152</v>
      </c>
      <c r="E152" s="9"/>
      <c r="F152" s="9"/>
      <c r="G152" s="9">
        <f t="shared" si="2"/>
        <v>0</v>
      </c>
      <c r="H152" s="9"/>
    </row>
    <row r="153" spans="2:8" ht="14.25">
      <c r="B153" s="30"/>
      <c r="C153" s="30"/>
      <c r="D153" s="8" t="s">
        <v>153</v>
      </c>
      <c r="E153" s="9"/>
      <c r="F153" s="9"/>
      <c r="G153" s="9">
        <f t="shared" si="2"/>
        <v>0</v>
      </c>
      <c r="H153" s="9"/>
    </row>
    <row r="154" spans="2:8" ht="14.25">
      <c r="B154" s="30"/>
      <c r="C154" s="30"/>
      <c r="D154" s="8" t="s">
        <v>154</v>
      </c>
      <c r="E154" s="9"/>
      <c r="F154" s="9"/>
      <c r="G154" s="9">
        <f t="shared" si="2"/>
        <v>0</v>
      </c>
      <c r="H154" s="9"/>
    </row>
    <row r="155" spans="2:8" ht="14.25">
      <c r="B155" s="30"/>
      <c r="C155" s="30"/>
      <c r="D155" s="8" t="s">
        <v>155</v>
      </c>
      <c r="E155" s="9"/>
      <c r="F155" s="9"/>
      <c r="G155" s="9">
        <f t="shared" si="2"/>
        <v>0</v>
      </c>
      <c r="H155" s="9"/>
    </row>
    <row r="156" spans="2:8" ht="14.25">
      <c r="B156" s="30"/>
      <c r="C156" s="30"/>
      <c r="D156" s="8" t="s">
        <v>156</v>
      </c>
      <c r="E156" s="9"/>
      <c r="F156" s="9"/>
      <c r="G156" s="9">
        <f t="shared" si="2"/>
        <v>0</v>
      </c>
      <c r="H156" s="9"/>
    </row>
    <row r="157" spans="2:8" ht="14.25">
      <c r="B157" s="30"/>
      <c r="C157" s="30"/>
      <c r="D157" s="8" t="s">
        <v>157</v>
      </c>
      <c r="E157" s="9"/>
      <c r="F157" s="9"/>
      <c r="G157" s="9">
        <f t="shared" si="2"/>
        <v>0</v>
      </c>
      <c r="H157" s="9"/>
    </row>
    <row r="158" spans="2:8" ht="14.25">
      <c r="B158" s="30"/>
      <c r="C158" s="30"/>
      <c r="D158" s="8" t="s">
        <v>158</v>
      </c>
      <c r="E158" s="9"/>
      <c r="F158" s="9"/>
      <c r="G158" s="9">
        <f t="shared" si="2"/>
        <v>0</v>
      </c>
      <c r="H158" s="9"/>
    </row>
    <row r="159" spans="2:8" ht="14.25">
      <c r="B159" s="30"/>
      <c r="C159" s="31"/>
      <c r="D159" s="10" t="s">
        <v>159</v>
      </c>
      <c r="E159" s="11">
        <f>+E145+E148</f>
        <v>0</v>
      </c>
      <c r="F159" s="11">
        <f>+F145+F148</f>
        <v>0</v>
      </c>
      <c r="G159" s="11">
        <f t="shared" si="2"/>
        <v>0</v>
      </c>
      <c r="H159" s="11"/>
    </row>
    <row r="160" spans="2:8" ht="14.25">
      <c r="B160" s="30"/>
      <c r="C160" s="29" t="s">
        <v>59</v>
      </c>
      <c r="D160" s="8" t="s">
        <v>160</v>
      </c>
      <c r="E160" s="9">
        <f>+E161+E162+E163+E164</f>
        <v>0</v>
      </c>
      <c r="F160" s="9">
        <f>+F161+F162+F163+F164</f>
        <v>0</v>
      </c>
      <c r="G160" s="9">
        <f t="shared" si="2"/>
        <v>0</v>
      </c>
      <c r="H160" s="9"/>
    </row>
    <row r="161" spans="2:8" ht="14.25">
      <c r="B161" s="30"/>
      <c r="C161" s="30"/>
      <c r="D161" s="8" t="s">
        <v>161</v>
      </c>
      <c r="E161" s="9"/>
      <c r="F161" s="9"/>
      <c r="G161" s="9">
        <f t="shared" si="2"/>
        <v>0</v>
      </c>
      <c r="H161" s="9"/>
    </row>
    <row r="162" spans="2:8" ht="14.25">
      <c r="B162" s="30"/>
      <c r="C162" s="30"/>
      <c r="D162" s="8" t="s">
        <v>162</v>
      </c>
      <c r="E162" s="9"/>
      <c r="F162" s="9"/>
      <c r="G162" s="9">
        <f t="shared" si="2"/>
        <v>0</v>
      </c>
      <c r="H162" s="9"/>
    </row>
    <row r="163" spans="2:8" ht="14.25">
      <c r="B163" s="30"/>
      <c r="C163" s="30"/>
      <c r="D163" s="8" t="s">
        <v>163</v>
      </c>
      <c r="E163" s="9"/>
      <c r="F163" s="9"/>
      <c r="G163" s="9">
        <f t="shared" si="2"/>
        <v>0</v>
      </c>
      <c r="H163" s="9"/>
    </row>
    <row r="164" spans="2:8" ht="14.25">
      <c r="B164" s="30"/>
      <c r="C164" s="30"/>
      <c r="D164" s="8" t="s">
        <v>164</v>
      </c>
      <c r="E164" s="9"/>
      <c r="F164" s="9"/>
      <c r="G164" s="9">
        <f t="shared" si="2"/>
        <v>0</v>
      </c>
      <c r="H164" s="9"/>
    </row>
    <row r="165" spans="2:8" ht="14.25">
      <c r="B165" s="30"/>
      <c r="C165" s="30"/>
      <c r="D165" s="16" t="s">
        <v>165</v>
      </c>
      <c r="E165" s="17">
        <f>+E166+E167</f>
        <v>0</v>
      </c>
      <c r="F165" s="17">
        <f>+F166+F167</f>
        <v>0</v>
      </c>
      <c r="G165" s="17">
        <f t="shared" si="2"/>
        <v>0</v>
      </c>
      <c r="H165" s="17"/>
    </row>
    <row r="166" spans="2:8" ht="14.25">
      <c r="B166" s="30"/>
      <c r="C166" s="30"/>
      <c r="D166" s="16" t="s">
        <v>146</v>
      </c>
      <c r="E166" s="17"/>
      <c r="F166" s="17"/>
      <c r="G166" s="17">
        <f t="shared" si="2"/>
        <v>0</v>
      </c>
      <c r="H166" s="17"/>
    </row>
    <row r="167" spans="2:8" ht="14.25">
      <c r="B167" s="30"/>
      <c r="C167" s="30"/>
      <c r="D167" s="16" t="s">
        <v>147</v>
      </c>
      <c r="E167" s="17"/>
      <c r="F167" s="17"/>
      <c r="G167" s="17">
        <f t="shared" si="2"/>
        <v>0</v>
      </c>
      <c r="H167" s="17"/>
    </row>
    <row r="168" spans="2:8" ht="14.25">
      <c r="B168" s="30"/>
      <c r="C168" s="30"/>
      <c r="D168" s="16" t="s">
        <v>166</v>
      </c>
      <c r="E168" s="17">
        <f>+E169+E170+E171+E172+E173+E174+E175+E176+E177+E178</f>
        <v>0</v>
      </c>
      <c r="F168" s="17">
        <f>+F169+F170+F171+F172+F173+F174+F175+F176+F177+F178</f>
        <v>0</v>
      </c>
      <c r="G168" s="17">
        <f t="shared" si="2"/>
        <v>0</v>
      </c>
      <c r="H168" s="17"/>
    </row>
    <row r="169" spans="2:8" ht="14.25">
      <c r="B169" s="30"/>
      <c r="C169" s="30"/>
      <c r="D169" s="16" t="s">
        <v>149</v>
      </c>
      <c r="E169" s="17"/>
      <c r="F169" s="17"/>
      <c r="G169" s="17">
        <f t="shared" si="2"/>
        <v>0</v>
      </c>
      <c r="H169" s="17"/>
    </row>
    <row r="170" spans="2:8" ht="14.25">
      <c r="B170" s="30"/>
      <c r="C170" s="30"/>
      <c r="D170" s="16" t="s">
        <v>150</v>
      </c>
      <c r="E170" s="17"/>
      <c r="F170" s="17"/>
      <c r="G170" s="17">
        <f t="shared" si="2"/>
        <v>0</v>
      </c>
      <c r="H170" s="17"/>
    </row>
    <row r="171" spans="2:8" ht="14.25">
      <c r="B171" s="30"/>
      <c r="C171" s="30"/>
      <c r="D171" s="16" t="s">
        <v>151</v>
      </c>
      <c r="E171" s="17"/>
      <c r="F171" s="17"/>
      <c r="G171" s="17">
        <f t="shared" si="2"/>
        <v>0</v>
      </c>
      <c r="H171" s="17"/>
    </row>
    <row r="172" spans="2:8" ht="14.25">
      <c r="B172" s="30"/>
      <c r="C172" s="30"/>
      <c r="D172" s="18" t="s">
        <v>152</v>
      </c>
      <c r="E172" s="17"/>
      <c r="F172" s="17"/>
      <c r="G172" s="17">
        <f t="shared" si="2"/>
        <v>0</v>
      </c>
      <c r="H172" s="17"/>
    </row>
    <row r="173" spans="2:8" ht="14.25">
      <c r="B173" s="30"/>
      <c r="C173" s="30"/>
      <c r="D173" s="18" t="s">
        <v>153</v>
      </c>
      <c r="E173" s="17"/>
      <c r="F173" s="17"/>
      <c r="G173" s="17">
        <f t="shared" si="2"/>
        <v>0</v>
      </c>
      <c r="H173" s="17"/>
    </row>
    <row r="174" spans="2:8" ht="14.25">
      <c r="B174" s="30"/>
      <c r="C174" s="30"/>
      <c r="D174" s="18" t="s">
        <v>154</v>
      </c>
      <c r="E174" s="17"/>
      <c r="F174" s="17"/>
      <c r="G174" s="17">
        <f t="shared" si="2"/>
        <v>0</v>
      </c>
      <c r="H174" s="17"/>
    </row>
    <row r="175" spans="2:8" ht="14.25">
      <c r="B175" s="30"/>
      <c r="C175" s="30"/>
      <c r="D175" s="18" t="s">
        <v>155</v>
      </c>
      <c r="E175" s="17"/>
      <c r="F175" s="17"/>
      <c r="G175" s="17">
        <f t="shared" si="2"/>
        <v>0</v>
      </c>
      <c r="H175" s="17"/>
    </row>
    <row r="176" spans="2:8" ht="14.25">
      <c r="B176" s="30"/>
      <c r="C176" s="30"/>
      <c r="D176" s="18" t="s">
        <v>156</v>
      </c>
      <c r="E176" s="17"/>
      <c r="F176" s="17"/>
      <c r="G176" s="17">
        <f t="shared" si="2"/>
        <v>0</v>
      </c>
      <c r="H176" s="17"/>
    </row>
    <row r="177" spans="2:8" ht="14.25">
      <c r="B177" s="30"/>
      <c r="C177" s="30"/>
      <c r="D177" s="18" t="s">
        <v>157</v>
      </c>
      <c r="E177" s="17"/>
      <c r="F177" s="17"/>
      <c r="G177" s="17">
        <f t="shared" si="2"/>
        <v>0</v>
      </c>
      <c r="H177" s="17"/>
    </row>
    <row r="178" spans="2:8" ht="14.25">
      <c r="B178" s="30"/>
      <c r="C178" s="30"/>
      <c r="D178" s="18" t="s">
        <v>158</v>
      </c>
      <c r="E178" s="17"/>
      <c r="F178" s="17"/>
      <c r="G178" s="17">
        <f t="shared" si="2"/>
        <v>0</v>
      </c>
      <c r="H178" s="17"/>
    </row>
    <row r="179" spans="2:8" ht="14.25">
      <c r="B179" s="30"/>
      <c r="C179" s="31"/>
      <c r="D179" s="19" t="s">
        <v>167</v>
      </c>
      <c r="E179" s="20">
        <f>+E160+E165+E168</f>
        <v>0</v>
      </c>
      <c r="F179" s="20">
        <f>+F160+F165+F168</f>
        <v>0</v>
      </c>
      <c r="G179" s="20">
        <f t="shared" si="2"/>
        <v>0</v>
      </c>
      <c r="H179" s="20"/>
    </row>
    <row r="180" spans="2:8" ht="14.25">
      <c r="B180" s="31"/>
      <c r="C180" s="15" t="s">
        <v>168</v>
      </c>
      <c r="D180" s="13"/>
      <c r="E180" s="14">
        <f xml:space="preserve"> +E159 - E179</f>
        <v>0</v>
      </c>
      <c r="F180" s="14">
        <f xml:space="preserve"> +F159 - F179</f>
        <v>0</v>
      </c>
      <c r="G180" s="14">
        <f t="shared" si="2"/>
        <v>0</v>
      </c>
      <c r="H180" s="14"/>
    </row>
    <row r="181" spans="2:8" ht="14.25">
      <c r="B181" s="21" t="s">
        <v>169</v>
      </c>
      <c r="C181" s="22"/>
      <c r="D181" s="23"/>
      <c r="E181" s="24"/>
      <c r="F181" s="24"/>
      <c r="G181" s="24">
        <f>E181 + E182</f>
        <v>0</v>
      </c>
      <c r="H181" s="24"/>
    </row>
    <row r="182" spans="2:8" ht="14.25">
      <c r="B182" s="25"/>
      <c r="C182" s="26"/>
      <c r="D182" s="27"/>
      <c r="E182" s="28"/>
      <c r="F182" s="28"/>
      <c r="G182" s="28"/>
      <c r="H182" s="28"/>
    </row>
    <row r="183" spans="2:8" ht="14.25">
      <c r="B183" s="15" t="s">
        <v>170</v>
      </c>
      <c r="C183" s="12"/>
      <c r="D183" s="13"/>
      <c r="E183" s="14">
        <f xml:space="preserve"> +E137 +E144 +E180 - (E181 + E182)</f>
        <v>1000</v>
      </c>
      <c r="F183" s="14">
        <f xml:space="preserve"> +F137 +F144 +F180 - (F181 + F182)</f>
        <v>324630</v>
      </c>
      <c r="G183" s="14">
        <f t="shared" ref="G183:G185" si="3">E183-F183</f>
        <v>-323630</v>
      </c>
      <c r="H183" s="14"/>
    </row>
    <row r="184" spans="2:8" ht="14.25">
      <c r="B184" s="15" t="s">
        <v>171</v>
      </c>
      <c r="C184" s="12"/>
      <c r="D184" s="13"/>
      <c r="E184" s="14">
        <v>12633778</v>
      </c>
      <c r="F184" s="14">
        <v>12634536</v>
      </c>
      <c r="G184" s="14">
        <f t="shared" si="3"/>
        <v>-758</v>
      </c>
      <c r="H184" s="14"/>
    </row>
    <row r="185" spans="2:8" ht="14.25">
      <c r="B185" s="15" t="s">
        <v>172</v>
      </c>
      <c r="C185" s="12"/>
      <c r="D185" s="13"/>
      <c r="E185" s="14">
        <f xml:space="preserve"> +E183 +E184</f>
        <v>12634778</v>
      </c>
      <c r="F185" s="14">
        <f xml:space="preserve"> +F183 +F184</f>
        <v>12959166</v>
      </c>
      <c r="G185" s="14">
        <f t="shared" si="3"/>
        <v>-324388</v>
      </c>
      <c r="H185" s="14"/>
    </row>
  </sheetData>
  <mergeCells count="12">
    <mergeCell ref="B2:H2"/>
    <mergeCell ref="B3:H3"/>
    <mergeCell ref="B5:D5"/>
    <mergeCell ref="B6:B137"/>
    <mergeCell ref="C6:C53"/>
    <mergeCell ref="C54:C136"/>
    <mergeCell ref="B138:B144"/>
    <mergeCell ref="C138:C140"/>
    <mergeCell ref="C141:C143"/>
    <mergeCell ref="B145:B180"/>
    <mergeCell ref="C145:C159"/>
    <mergeCell ref="C160:C179"/>
  </mergeCells>
  <phoneticPr fontId="2"/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法人本部</vt:lpstr>
      <vt:lpstr>交流センター</vt:lpstr>
      <vt:lpstr>情報センター</vt:lpstr>
      <vt:lpstr>法人本部
(公益事業)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m.watanabe</dc:creator>
  <cp:lastModifiedBy>m.watanabe</cp:lastModifiedBy>
  <dcterms:created xsi:type="dcterms:W3CDTF">2017-06-21T00:22:29Z</dcterms:created>
  <dcterms:modified xsi:type="dcterms:W3CDTF">2017-07-31T07:00:40Z</dcterms:modified>
</cp:coreProperties>
</file>