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二号第一様式" sheetId="1" r:id="rId1"/>
  </sheets>
  <calcPr calcId="145621" calcMode="manual"/>
</workbook>
</file>

<file path=xl/calcChain.xml><?xml version="1.0" encoding="utf-8"?>
<calcChain xmlns="http://schemas.openxmlformats.org/spreadsheetml/2006/main">
  <c r="G41" i="1" l="1"/>
  <c r="G40" i="1"/>
  <c r="G39" i="1"/>
  <c r="G37" i="1"/>
  <c r="E35" i="1"/>
  <c r="F34" i="1"/>
  <c r="E34" i="1"/>
  <c r="G34" i="1" s="1"/>
  <c r="G33" i="1"/>
  <c r="G32" i="1"/>
  <c r="G31" i="1"/>
  <c r="F30" i="1"/>
  <c r="F35" i="1" s="1"/>
  <c r="E30" i="1"/>
  <c r="G29" i="1"/>
  <c r="G28" i="1"/>
  <c r="F26" i="1"/>
  <c r="F25" i="1"/>
  <c r="E25" i="1"/>
  <c r="G25" i="1" s="1"/>
  <c r="F24" i="1"/>
  <c r="E24" i="1"/>
  <c r="E26" i="1" s="1"/>
  <c r="G26" i="1" s="1"/>
  <c r="G23" i="1"/>
  <c r="G22" i="1"/>
  <c r="F20" i="1"/>
  <c r="E20" i="1"/>
  <c r="G20" i="1" s="1"/>
  <c r="G19" i="1"/>
  <c r="G18" i="1"/>
  <c r="G17" i="1"/>
  <c r="G16" i="1"/>
  <c r="G15" i="1"/>
  <c r="G14" i="1"/>
  <c r="F13" i="1"/>
  <c r="F21" i="1" s="1"/>
  <c r="F27" i="1" s="1"/>
  <c r="E13" i="1"/>
  <c r="G13" i="1" s="1"/>
  <c r="G12" i="1"/>
  <c r="G11" i="1"/>
  <c r="G10" i="1"/>
  <c r="G9" i="1"/>
  <c r="G8" i="1"/>
  <c r="F36" i="1" l="1"/>
  <c r="F38" i="1" s="1"/>
  <c r="F42" i="1" s="1"/>
  <c r="G35" i="1"/>
  <c r="E21" i="1"/>
  <c r="G30" i="1"/>
  <c r="G24" i="1"/>
  <c r="E27" i="1" l="1"/>
  <c r="G21" i="1"/>
  <c r="E36" i="1" l="1"/>
  <c r="G27" i="1"/>
  <c r="E38" i="1" l="1"/>
  <c r="G36" i="1"/>
  <c r="E42" i="1" l="1"/>
  <c r="G42" i="1" s="1"/>
  <c r="G38" i="1"/>
</calcChain>
</file>

<file path=xl/sharedStrings.xml><?xml version="1.0" encoding="utf-8"?>
<sst xmlns="http://schemas.openxmlformats.org/spreadsheetml/2006/main" count="53" uniqueCount="49">
  <si>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</si>
  <si>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</si>
  <si>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</si>
  <si>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</si>
  <si>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</si>
  <si>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</si>
  <si>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</si>
  <si>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</si>
  <si>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</si>
  <si>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</si>
  <si>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県受託事業収益</t>
  </si>
  <si>
    <t>その他の事業収益</t>
  </si>
  <si>
    <t>会費収益</t>
  </si>
  <si>
    <t>負担金収益</t>
  </si>
  <si>
    <t>経常経費寄附金収益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</si>
  <si>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</si>
  <si>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</si>
  <si>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</si>
  <si>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</si>
  <si>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</si>
  <si>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</si>
  <si>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</si>
  <si>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徴収不能額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</si>
  <si>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</si>
  <si>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</si>
  <si>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</si>
  <si>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</si>
  <si>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</si>
  <si>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</si>
  <si>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</si>
  <si>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</si>
  <si>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</si>
  <si>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</si>
  <si>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</si>
  <si>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サービス区分間繰入金収益</t>
  </si>
  <si>
    <t>特別収益計（８）</t>
  </si>
  <si>
    <t>固定資産売却損・処分損</t>
  </si>
  <si>
    <t>国庫補助金等特別積立金積立額</t>
  </si>
  <si>
    <t>サービス区分間繰入金費用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</si>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</sst>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horizontal="left" vertical="center" textRotation="255"/>
    </xf>
    <xf numFmtId="0" fontId="7" fillId="0" borderId="8" xfId="2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horizontal="left" vertical="top" shrinkToFit="1"/>
    </xf>
    <xf numFmtId="176" fontId="9" fillId="0" borderId="1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166949562</v>
      </c>
      <c r="F8" s="14">
        <v>165970000</v>
      </c>
      <c r="G8" s="13">
        <f>E8-F8</f>
        <v>979562</v>
      </c>
    </row>
    <row r="9" spans="2:7" ht="14.25">
      <c r="B9" s="15"/>
      <c r="C9" s="15"/>
      <c r="D9" s="16" t="s">
        <v>11</v>
      </c>
      <c r="E9" s="17">
        <v>1839200</v>
      </c>
      <c r="F9" s="18">
        <v>2009100</v>
      </c>
      <c r="G9" s="17">
        <f t="shared" ref="G9:G42" si="0">E9-F9</f>
        <v>-169900</v>
      </c>
    </row>
    <row r="10" spans="2:7" ht="14.25">
      <c r="B10" s="15"/>
      <c r="C10" s="15"/>
      <c r="D10" s="16" t="s">
        <v>12</v>
      </c>
      <c r="E10" s="17">
        <v>1721400</v>
      </c>
      <c r="F10" s="18">
        <v>1947200</v>
      </c>
      <c r="G10" s="17">
        <f t="shared" si="0"/>
        <v>-225800</v>
      </c>
    </row>
    <row r="11" spans="2:7" ht="14.25">
      <c r="B11" s="15"/>
      <c r="C11" s="15"/>
      <c r="D11" s="16" t="s">
        <v>13</v>
      </c>
      <c r="E11" s="17">
        <v>19146325</v>
      </c>
      <c r="F11" s="18">
        <v>18836515</v>
      </c>
      <c r="G11" s="17">
        <f t="shared" si="0"/>
        <v>309810</v>
      </c>
    </row>
    <row r="12" spans="2:7" ht="14.25">
      <c r="B12" s="15"/>
      <c r="C12" s="15"/>
      <c r="D12" s="16" t="s">
        <v>14</v>
      </c>
      <c r="E12" s="17">
        <v>73631</v>
      </c>
      <c r="F12" s="19">
        <v>380161</v>
      </c>
      <c r="G12" s="17">
        <f t="shared" si="0"/>
        <v>-306530</v>
      </c>
    </row>
    <row r="13" spans="2:7" ht="14.25">
      <c r="B13" s="15"/>
      <c r="C13" s="20"/>
      <c r="D13" s="21" t="s">
        <v>15</v>
      </c>
      <c r="E13" s="22">
        <f>+E8+E9+E10+E11+E12</f>
        <v>189730118</v>
      </c>
      <c r="F13" s="23">
        <f>+F8+F9+F10+F11+F12</f>
        <v>189142976</v>
      </c>
      <c r="G13" s="22">
        <f t="shared" si="0"/>
        <v>587142</v>
      </c>
    </row>
    <row r="14" spans="2:7" ht="14.25">
      <c r="B14" s="15"/>
      <c r="C14" s="11" t="s">
        <v>16</v>
      </c>
      <c r="D14" s="16" t="s">
        <v>17</v>
      </c>
      <c r="E14" s="17">
        <v>97597037</v>
      </c>
      <c r="F14" s="14">
        <v>95160301</v>
      </c>
      <c r="G14" s="17">
        <f t="shared" si="0"/>
        <v>2436736</v>
      </c>
    </row>
    <row r="15" spans="2:7" ht="14.25">
      <c r="B15" s="15"/>
      <c r="C15" s="15"/>
      <c r="D15" s="16" t="s">
        <v>18</v>
      </c>
      <c r="E15" s="17">
        <v>61068375</v>
      </c>
      <c r="F15" s="18">
        <v>61168943</v>
      </c>
      <c r="G15" s="17">
        <f t="shared" si="0"/>
        <v>-100568</v>
      </c>
    </row>
    <row r="16" spans="2:7" ht="14.25">
      <c r="B16" s="15"/>
      <c r="C16" s="15"/>
      <c r="D16" s="16" t="s">
        <v>19</v>
      </c>
      <c r="E16" s="17">
        <v>27173395</v>
      </c>
      <c r="F16" s="18">
        <v>29014487</v>
      </c>
      <c r="G16" s="17">
        <f t="shared" si="0"/>
        <v>-1841092</v>
      </c>
    </row>
    <row r="17" spans="2:7" ht="14.25">
      <c r="B17" s="15"/>
      <c r="C17" s="15"/>
      <c r="D17" s="16" t="s">
        <v>20</v>
      </c>
      <c r="E17" s="17">
        <v>86262</v>
      </c>
      <c r="F17" s="18">
        <v>59682</v>
      </c>
      <c r="G17" s="17">
        <f t="shared" si="0"/>
        <v>26580</v>
      </c>
    </row>
    <row r="18" spans="2:7" ht="14.25">
      <c r="B18" s="15"/>
      <c r="C18" s="15"/>
      <c r="D18" s="16" t="s">
        <v>21</v>
      </c>
      <c r="E18" s="17">
        <v>-22268</v>
      </c>
      <c r="F18" s="18"/>
      <c r="G18" s="17">
        <f t="shared" si="0"/>
        <v>-22268</v>
      </c>
    </row>
    <row r="19" spans="2:7" ht="14.25">
      <c r="B19" s="15"/>
      <c r="C19" s="15"/>
      <c r="D19" s="16" t="s">
        <v>22</v>
      </c>
      <c r="E19" s="17">
        <v>12127</v>
      </c>
      <c r="F19" s="19"/>
      <c r="G19" s="17">
        <f t="shared" si="0"/>
        <v>12127</v>
      </c>
    </row>
    <row r="20" spans="2:7" ht="14.25">
      <c r="B20" s="15"/>
      <c r="C20" s="20"/>
      <c r="D20" s="21" t="s">
        <v>23</v>
      </c>
      <c r="E20" s="22">
        <f>+E14+E15+E16+E17+E18+E19</f>
        <v>185914928</v>
      </c>
      <c r="F20" s="23">
        <f>+F14+F15+F16+F17+F18+F19</f>
        <v>185403413</v>
      </c>
      <c r="G20" s="22">
        <f t="shared" si="0"/>
        <v>511515</v>
      </c>
    </row>
    <row r="21" spans="2:7" ht="14.25">
      <c r="B21" s="20"/>
      <c r="C21" s="24" t="s">
        <v>24</v>
      </c>
      <c r="D21" s="25"/>
      <c r="E21" s="26">
        <f xml:space="preserve"> +E13 - E20</f>
        <v>3815190</v>
      </c>
      <c r="F21" s="23">
        <f xml:space="preserve"> +F13 - F20</f>
        <v>3739563</v>
      </c>
      <c r="G21" s="26">
        <f t="shared" si="0"/>
        <v>75627</v>
      </c>
    </row>
    <row r="22" spans="2:7" ht="14.25">
      <c r="B22" s="11" t="s">
        <v>25</v>
      </c>
      <c r="C22" s="11" t="s">
        <v>9</v>
      </c>
      <c r="D22" s="16" t="s">
        <v>26</v>
      </c>
      <c r="E22" s="17">
        <v>31056</v>
      </c>
      <c r="F22" s="14">
        <v>32722</v>
      </c>
      <c r="G22" s="17">
        <f t="shared" si="0"/>
        <v>-1666</v>
      </c>
    </row>
    <row r="23" spans="2:7" ht="14.25">
      <c r="B23" s="15"/>
      <c r="C23" s="15"/>
      <c r="D23" s="16" t="s">
        <v>27</v>
      </c>
      <c r="E23" s="17">
        <v>9907428</v>
      </c>
      <c r="F23" s="19">
        <v>10132705</v>
      </c>
      <c r="G23" s="17">
        <f t="shared" si="0"/>
        <v>-225277</v>
      </c>
    </row>
    <row r="24" spans="2:7" ht="14.25">
      <c r="B24" s="15"/>
      <c r="C24" s="20"/>
      <c r="D24" s="21" t="s">
        <v>28</v>
      </c>
      <c r="E24" s="22">
        <f>+E22+E23</f>
        <v>9938484</v>
      </c>
      <c r="F24" s="23">
        <f>+F22+F23</f>
        <v>10165427</v>
      </c>
      <c r="G24" s="22">
        <f t="shared" si="0"/>
        <v>-226943</v>
      </c>
    </row>
    <row r="25" spans="2:7" ht="30">
      <c r="B25" s="15"/>
      <c r="C25" s="27" t="s">
        <v>16</v>
      </c>
      <c r="D25" s="21" t="s">
        <v>29</v>
      </c>
      <c r="E25" s="22">
        <f>0</f>
        <v>0</v>
      </c>
      <c r="F25" s="23">
        <f>0</f>
        <v>0</v>
      </c>
      <c r="G25" s="22">
        <f t="shared" si="0"/>
        <v>0</v>
      </c>
    </row>
    <row r="26" spans="2:7" ht="14.25">
      <c r="B26" s="20"/>
      <c r="C26" s="24" t="s">
        <v>30</v>
      </c>
      <c r="D26" s="28"/>
      <c r="E26" s="29">
        <f xml:space="preserve"> +E24 - E25</f>
        <v>9938484</v>
      </c>
      <c r="F26" s="23">
        <f xml:space="preserve"> +F24 - F25</f>
        <v>10165427</v>
      </c>
      <c r="G26" s="29">
        <f t="shared" si="0"/>
        <v>-226943</v>
      </c>
    </row>
    <row r="27" spans="2:7" ht="14.25">
      <c r="B27" s="24" t="s">
        <v>31</v>
      </c>
      <c r="C27" s="30"/>
      <c r="D27" s="25"/>
      <c r="E27" s="26">
        <f xml:space="preserve"> +E21 +E26</f>
        <v>13753674</v>
      </c>
      <c r="F27" s="23">
        <f xml:space="preserve"> +F21 +F26</f>
        <v>13904990</v>
      </c>
      <c r="G27" s="26">
        <f t="shared" si="0"/>
        <v>-151316</v>
      </c>
    </row>
    <row r="28" spans="2:7" ht="14.25">
      <c r="B28" s="11" t="s">
        <v>32</v>
      </c>
      <c r="C28" s="11" t="s">
        <v>9</v>
      </c>
      <c r="D28" s="16" t="s">
        <v>33</v>
      </c>
      <c r="E28" s="17">
        <v>400000</v>
      </c>
      <c r="F28" s="14"/>
      <c r="G28" s="17">
        <f t="shared" si="0"/>
        <v>400000</v>
      </c>
    </row>
    <row r="29" spans="2:7" ht="14.25">
      <c r="B29" s="15"/>
      <c r="C29" s="15"/>
      <c r="D29" s="16" t="s">
        <v>34</v>
      </c>
      <c r="E29" s="17">
        <v>0</v>
      </c>
      <c r="F29" s="19"/>
      <c r="G29" s="17">
        <f t="shared" si="0"/>
        <v>0</v>
      </c>
    </row>
    <row r="30" spans="2:7" ht="14.25">
      <c r="B30" s="15"/>
      <c r="C30" s="20"/>
      <c r="D30" s="21" t="s">
        <v>35</v>
      </c>
      <c r="E30" s="22">
        <f>+E28+E29</f>
        <v>400000</v>
      </c>
      <c r="F30" s="23">
        <f>+F28+F29</f>
        <v>0</v>
      </c>
      <c r="G30" s="22">
        <f t="shared" si="0"/>
        <v>400000</v>
      </c>
    </row>
    <row r="31" spans="2:7" ht="14.25">
      <c r="B31" s="15"/>
      <c r="C31" s="11" t="s">
        <v>16</v>
      </c>
      <c r="D31" s="16" t="s">
        <v>36</v>
      </c>
      <c r="E31" s="17">
        <v>4</v>
      </c>
      <c r="F31" s="14"/>
      <c r="G31" s="17">
        <f t="shared" si="0"/>
        <v>4</v>
      </c>
    </row>
    <row r="32" spans="2:7" ht="14.25">
      <c r="B32" s="15"/>
      <c r="C32" s="15"/>
      <c r="D32" s="16" t="s">
        <v>37</v>
      </c>
      <c r="E32" s="17">
        <v>400000</v>
      </c>
      <c r="F32" s="18"/>
      <c r="G32" s="17">
        <f t="shared" si="0"/>
        <v>400000</v>
      </c>
    </row>
    <row r="33" spans="2:7" ht="14.25">
      <c r="B33" s="15"/>
      <c r="C33" s="15"/>
      <c r="D33" s="16" t="s">
        <v>38</v>
      </c>
      <c r="E33" s="17">
        <v>0</v>
      </c>
      <c r="F33" s="19"/>
      <c r="G33" s="17">
        <f t="shared" si="0"/>
        <v>0</v>
      </c>
    </row>
    <row r="34" spans="2:7" ht="14.25">
      <c r="B34" s="15"/>
      <c r="C34" s="20"/>
      <c r="D34" s="21" t="s">
        <v>39</v>
      </c>
      <c r="E34" s="22">
        <f>+E31+E32+E33</f>
        <v>400004</v>
      </c>
      <c r="F34" s="23">
        <f>+F31+F32+F33</f>
        <v>0</v>
      </c>
      <c r="G34" s="22">
        <f t="shared" si="0"/>
        <v>400004</v>
      </c>
    </row>
    <row r="35" spans="2:7" ht="14.25">
      <c r="B35" s="20"/>
      <c r="C35" s="31" t="s">
        <v>40</v>
      </c>
      <c r="D35" s="32"/>
      <c r="E35" s="33">
        <f xml:space="preserve"> +E30 - E34</f>
        <v>-4</v>
      </c>
      <c r="F35" s="23">
        <f xml:space="preserve"> +F30 - F34</f>
        <v>0</v>
      </c>
      <c r="G35" s="33">
        <f t="shared" si="0"/>
        <v>-4</v>
      </c>
    </row>
    <row r="36" spans="2:7" ht="14.25">
      <c r="B36" s="24" t="s">
        <v>41</v>
      </c>
      <c r="C36" s="34"/>
      <c r="D36" s="35"/>
      <c r="E36" s="36">
        <f xml:space="preserve"> +E27 +E35</f>
        <v>13753670</v>
      </c>
      <c r="F36" s="23">
        <f xml:space="preserve"> +F27 +F35</f>
        <v>13904990</v>
      </c>
      <c r="G36" s="36">
        <f t="shared" si="0"/>
        <v>-151320</v>
      </c>
    </row>
    <row r="37" spans="2:7" ht="14.25">
      <c r="B37" s="37" t="s">
        <v>42</v>
      </c>
      <c r="C37" s="34" t="s">
        <v>43</v>
      </c>
      <c r="D37" s="35"/>
      <c r="E37" s="36">
        <v>77779806</v>
      </c>
      <c r="F37" s="23">
        <v>63884641</v>
      </c>
      <c r="G37" s="36">
        <f t="shared" si="0"/>
        <v>13895165</v>
      </c>
    </row>
    <row r="38" spans="2:7" ht="14.25">
      <c r="B38" s="38"/>
      <c r="C38" s="34" t="s">
        <v>44</v>
      </c>
      <c r="D38" s="35"/>
      <c r="E38" s="36">
        <f xml:space="preserve"> +E36 +E37</f>
        <v>91533476</v>
      </c>
      <c r="F38" s="23">
        <f xml:space="preserve"> +F36 +F37</f>
        <v>77789631</v>
      </c>
      <c r="G38" s="36">
        <f t="shared" si="0"/>
        <v>13743845</v>
      </c>
    </row>
    <row r="39" spans="2:7" ht="14.25">
      <c r="B39" s="38"/>
      <c r="C39" s="34" t="s">
        <v>45</v>
      </c>
      <c r="D39" s="35"/>
      <c r="E39" s="36">
        <v>0</v>
      </c>
      <c r="F39" s="23"/>
      <c r="G39" s="36">
        <f t="shared" si="0"/>
        <v>0</v>
      </c>
    </row>
    <row r="40" spans="2:7" ht="14.25">
      <c r="B40" s="38"/>
      <c r="C40" s="34" t="s">
        <v>46</v>
      </c>
      <c r="D40" s="35"/>
      <c r="E40" s="36">
        <v>0</v>
      </c>
      <c r="F40" s="23"/>
      <c r="G40" s="36">
        <f t="shared" si="0"/>
        <v>0</v>
      </c>
    </row>
    <row r="41" spans="2:7" ht="14.25">
      <c r="B41" s="38"/>
      <c r="C41" s="34" t="s">
        <v>47</v>
      </c>
      <c r="D41" s="35"/>
      <c r="E41" s="36">
        <v>8690</v>
      </c>
      <c r="F41" s="23">
        <v>9825</v>
      </c>
      <c r="G41" s="36">
        <f t="shared" si="0"/>
        <v>-1135</v>
      </c>
    </row>
    <row r="42" spans="2:7" ht="14.25">
      <c r="B42" s="39"/>
      <c r="C42" s="34" t="s">
        <v>48</v>
      </c>
      <c r="D42" s="35"/>
      <c r="E42" s="36">
        <f xml:space="preserve"> +E38 +E39 +E40 - E41</f>
        <v>91524786</v>
      </c>
      <c r="F42" s="23">
        <f xml:space="preserve"> +F38 +F39 +F40 - F41</f>
        <v>77779806</v>
      </c>
      <c r="G42" s="36">
        <f t="shared" si="0"/>
        <v>13744980</v>
      </c>
    </row>
  </sheetData>
  <mergeCells count="12">
    <mergeCell ref="B22:B26"/>
    <mergeCell ref="C22:C24"/>
    <mergeCell ref="B28:B35"/>
    <mergeCell ref="C28:C30"/>
    <mergeCell ref="C31:C34"/>
    <mergeCell ref="B37:B42"/>
    <mergeCell ref="B3:G3"/>
    <mergeCell ref="B5:G5"/>
    <mergeCell ref="B7:D7"/>
    <mergeCell ref="B8:B21"/>
    <mergeCell ref="C8:C13"/>
    <mergeCell ref="C14:C20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m.watanabe</dc:creator>
  <cp:lastModifiedBy>m.watanabe</cp:lastModifiedBy>
  <dcterms:created xsi:type="dcterms:W3CDTF">2017-06-21T00:22:32Z</dcterms:created>
  <dcterms:modified xsi:type="dcterms:W3CDTF">2017-06-21T00:22:33Z</dcterms:modified>
</cp:coreProperties>
</file>