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一号第一様式" sheetId="1" r:id="rId1"/>
  </sheets>
  <calcPr calcId="145621" calcMode="manual"/>
</workbook>
</file>

<file path=xl/calcChain.xml><?xml version="1.0" encoding="utf-8"?>
<calcChain xmlns="http://schemas.openxmlformats.org/spreadsheetml/2006/main">
  <c r="G34" i="1" l="1"/>
  <c r="G31" i="1"/>
  <c r="F30" i="1"/>
  <c r="E30" i="1"/>
  <c r="G30" i="1" s="1"/>
  <c r="G29" i="1"/>
  <c r="F29" i="1"/>
  <c r="E29" i="1"/>
  <c r="G28" i="1"/>
  <c r="G27" i="1"/>
  <c r="F27" i="1"/>
  <c r="E27" i="1"/>
  <c r="F26" i="1"/>
  <c r="F25" i="1"/>
  <c r="E25" i="1"/>
  <c r="G25" i="1" s="1"/>
  <c r="G24" i="1"/>
  <c r="F23" i="1"/>
  <c r="E23" i="1"/>
  <c r="E26" i="1" s="1"/>
  <c r="G26" i="1" s="1"/>
  <c r="G22" i="1"/>
  <c r="F21" i="1"/>
  <c r="F33" i="1" s="1"/>
  <c r="F35" i="1" s="1"/>
  <c r="E21" i="1"/>
  <c r="G21" i="1" s="1"/>
  <c r="F20" i="1"/>
  <c r="E20" i="1"/>
  <c r="G20" i="1" s="1"/>
  <c r="G19" i="1"/>
  <c r="G18" i="1"/>
  <c r="G17" i="1"/>
  <c r="G16" i="1"/>
  <c r="G15" i="1"/>
  <c r="F15" i="1"/>
  <c r="E15" i="1"/>
  <c r="G14" i="1"/>
  <c r="G13" i="1"/>
  <c r="G12" i="1"/>
  <c r="G11" i="1"/>
  <c r="G10" i="1"/>
  <c r="G9" i="1"/>
  <c r="G8" i="1"/>
  <c r="E33" i="1" l="1"/>
  <c r="G23" i="1"/>
  <c r="G33" i="1" l="1"/>
  <c r="E35" i="1"/>
  <c r="G35" i="1" s="1"/>
</calcChain>
</file>

<file path=xl/sharedStrings.xml><?xml version="1.0" encoding="utf-8"?>
<sst xmlns="http://schemas.openxmlformats.org/spreadsheetml/2006/main" count="45" uniqueCount="41">
  <si>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</si>
  <si>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</si>
  <si>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</si>
  <si>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</si>
  <si>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</si>
  <si>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</si>
  <si>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</si>
  <si>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</si>
  <si>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</si>
  <si>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</si>
  <si>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</si>
  <si>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県受託事業収入</t>
  </si>
  <si>
    <t>その他の事業収入</t>
  </si>
  <si>
    <t>会費収入</t>
  </si>
  <si>
    <t>負担金収入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</si>
  <si>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</si>
  <si>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</si>
  <si>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</si>
  <si>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</si>
  <si>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</si>
  <si>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</si>
  <si>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</si>
  <si>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</si>
  <si>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</si>
  <si>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</si>
  <si>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</si>
  <si>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</si>
  <si>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</si>
  <si>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</si>
  <si>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</si>
  <si>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</si>
  <si>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</si>
  <si>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</si>
  <si>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その他の活動収入計（７）</t>
  </si>
  <si>
    <t>積立資産支出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</si>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</sst>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5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167717000</v>
      </c>
      <c r="F8" s="13">
        <v>166949562</v>
      </c>
      <c r="G8" s="13">
        <f>E8-F8</f>
        <v>767438</v>
      </c>
      <c r="H8" s="13"/>
    </row>
    <row r="9" spans="2:8" ht="14.25">
      <c r="B9" s="14"/>
      <c r="C9" s="14"/>
      <c r="D9" s="15" t="s">
        <v>12</v>
      </c>
      <c r="E9" s="16">
        <v>1887000</v>
      </c>
      <c r="F9" s="17">
        <v>1839200</v>
      </c>
      <c r="G9" s="17">
        <f t="shared" ref="G9:G35" si="0">E9-F9</f>
        <v>47800</v>
      </c>
      <c r="H9" s="17"/>
    </row>
    <row r="10" spans="2:8" ht="14.25">
      <c r="B10" s="14"/>
      <c r="C10" s="14"/>
      <c r="D10" s="15" t="s">
        <v>13</v>
      </c>
      <c r="E10" s="16">
        <v>1711000</v>
      </c>
      <c r="F10" s="17">
        <v>1721400</v>
      </c>
      <c r="G10" s="17">
        <f t="shared" si="0"/>
        <v>-10400</v>
      </c>
      <c r="H10" s="17"/>
    </row>
    <row r="11" spans="2:8" ht="14.25">
      <c r="B11" s="14"/>
      <c r="C11" s="14"/>
      <c r="D11" s="15" t="s">
        <v>14</v>
      </c>
      <c r="E11" s="16">
        <v>19657000</v>
      </c>
      <c r="F11" s="17">
        <v>19875325</v>
      </c>
      <c r="G11" s="17">
        <f t="shared" si="0"/>
        <v>-218325</v>
      </c>
      <c r="H11" s="17"/>
    </row>
    <row r="12" spans="2:8" ht="14.25">
      <c r="B12" s="14"/>
      <c r="C12" s="14"/>
      <c r="D12" s="15" t="s">
        <v>15</v>
      </c>
      <c r="E12" s="16"/>
      <c r="F12" s="17">
        <v>73631</v>
      </c>
      <c r="G12" s="17">
        <f t="shared" si="0"/>
        <v>-73631</v>
      </c>
      <c r="H12" s="17"/>
    </row>
    <row r="13" spans="2:8" ht="14.25">
      <c r="B13" s="14"/>
      <c r="C13" s="14"/>
      <c r="D13" s="15" t="s">
        <v>16</v>
      </c>
      <c r="E13" s="16">
        <v>60000</v>
      </c>
      <c r="F13" s="17">
        <v>31056</v>
      </c>
      <c r="G13" s="17">
        <f t="shared" si="0"/>
        <v>28944</v>
      </c>
      <c r="H13" s="17"/>
    </row>
    <row r="14" spans="2:8" ht="14.25">
      <c r="B14" s="14"/>
      <c r="C14" s="14"/>
      <c r="D14" s="15" t="s">
        <v>17</v>
      </c>
      <c r="E14" s="18">
        <v>9816000</v>
      </c>
      <c r="F14" s="17">
        <v>9907428</v>
      </c>
      <c r="G14" s="17">
        <f t="shared" si="0"/>
        <v>-91428</v>
      </c>
      <c r="H14" s="17"/>
    </row>
    <row r="15" spans="2:8" ht="14.25">
      <c r="B15" s="14"/>
      <c r="C15" s="19"/>
      <c r="D15" s="20" t="s">
        <v>18</v>
      </c>
      <c r="E15" s="21">
        <f>+E8+E9+E10+E11+E12+E13+E14</f>
        <v>200848000</v>
      </c>
      <c r="F15" s="22">
        <f>+F8+F9+F10+F11+F12+F13+F14</f>
        <v>200397602</v>
      </c>
      <c r="G15" s="22">
        <f t="shared" si="0"/>
        <v>450398</v>
      </c>
      <c r="H15" s="22"/>
    </row>
    <row r="16" spans="2:8" ht="14.25">
      <c r="B16" s="14"/>
      <c r="C16" s="10" t="s">
        <v>19</v>
      </c>
      <c r="D16" s="15" t="s">
        <v>20</v>
      </c>
      <c r="E16" s="12">
        <v>99369100</v>
      </c>
      <c r="F16" s="17">
        <v>97346537</v>
      </c>
      <c r="G16" s="17">
        <f t="shared" si="0"/>
        <v>2022563</v>
      </c>
      <c r="H16" s="17"/>
    </row>
    <row r="17" spans="2:8" ht="14.25">
      <c r="B17" s="14"/>
      <c r="C17" s="14"/>
      <c r="D17" s="15" t="s">
        <v>21</v>
      </c>
      <c r="E17" s="16">
        <v>66407900</v>
      </c>
      <c r="F17" s="17">
        <v>61068375</v>
      </c>
      <c r="G17" s="17">
        <f t="shared" si="0"/>
        <v>5339525</v>
      </c>
      <c r="H17" s="17"/>
    </row>
    <row r="18" spans="2:8" ht="14.25">
      <c r="B18" s="14"/>
      <c r="C18" s="14"/>
      <c r="D18" s="15" t="s">
        <v>22</v>
      </c>
      <c r="E18" s="16">
        <v>31472000</v>
      </c>
      <c r="F18" s="17">
        <v>27902395</v>
      </c>
      <c r="G18" s="17">
        <f t="shared" si="0"/>
        <v>3569605</v>
      </c>
      <c r="H18" s="17"/>
    </row>
    <row r="19" spans="2:8" ht="14.25">
      <c r="B19" s="14"/>
      <c r="C19" s="14"/>
      <c r="D19" s="15" t="s">
        <v>23</v>
      </c>
      <c r="E19" s="18">
        <v>13000</v>
      </c>
      <c r="F19" s="17">
        <v>12127</v>
      </c>
      <c r="G19" s="17">
        <f t="shared" si="0"/>
        <v>873</v>
      </c>
      <c r="H19" s="17"/>
    </row>
    <row r="20" spans="2:8" ht="14.25">
      <c r="B20" s="14"/>
      <c r="C20" s="19"/>
      <c r="D20" s="20" t="s">
        <v>24</v>
      </c>
      <c r="E20" s="21">
        <f>+E16+E17+E18+E19</f>
        <v>197262000</v>
      </c>
      <c r="F20" s="22">
        <f>+F16+F17+F18+F19</f>
        <v>186329434</v>
      </c>
      <c r="G20" s="22">
        <f t="shared" si="0"/>
        <v>10932566</v>
      </c>
      <c r="H20" s="22"/>
    </row>
    <row r="21" spans="2:8" ht="14.25">
      <c r="B21" s="19"/>
      <c r="C21" s="23" t="s">
        <v>25</v>
      </c>
      <c r="D21" s="24"/>
      <c r="E21" s="21">
        <f xml:space="preserve"> +E15 - E20</f>
        <v>3586000</v>
      </c>
      <c r="F21" s="25">
        <f xml:space="preserve"> +F15 - F20</f>
        <v>14068168</v>
      </c>
      <c r="G21" s="25">
        <f t="shared" si="0"/>
        <v>-10482168</v>
      </c>
      <c r="H21" s="25"/>
    </row>
    <row r="22" spans="2:8" ht="14.25">
      <c r="B22" s="10" t="s">
        <v>26</v>
      </c>
      <c r="C22" s="10" t="s">
        <v>10</v>
      </c>
      <c r="D22" s="15" t="s">
        <v>27</v>
      </c>
      <c r="E22" s="21">
        <v>400000</v>
      </c>
      <c r="F22" s="17">
        <v>400000</v>
      </c>
      <c r="G22" s="17">
        <f t="shared" si="0"/>
        <v>0</v>
      </c>
      <c r="H22" s="17"/>
    </row>
    <row r="23" spans="2:8" ht="14.25">
      <c r="B23" s="14"/>
      <c r="C23" s="19"/>
      <c r="D23" s="20" t="s">
        <v>28</v>
      </c>
      <c r="E23" s="21">
        <f>+E22</f>
        <v>400000</v>
      </c>
      <c r="F23" s="22">
        <f>+F22</f>
        <v>400000</v>
      </c>
      <c r="G23" s="22">
        <f t="shared" si="0"/>
        <v>0</v>
      </c>
      <c r="H23" s="22"/>
    </row>
    <row r="24" spans="2:8" ht="14.25">
      <c r="B24" s="14"/>
      <c r="C24" s="10" t="s">
        <v>19</v>
      </c>
      <c r="D24" s="15" t="s">
        <v>29</v>
      </c>
      <c r="E24" s="21">
        <v>630000</v>
      </c>
      <c r="F24" s="17">
        <v>628320</v>
      </c>
      <c r="G24" s="17">
        <f t="shared" si="0"/>
        <v>1680</v>
      </c>
      <c r="H24" s="17"/>
    </row>
    <row r="25" spans="2:8" ht="14.25">
      <c r="B25" s="14"/>
      <c r="C25" s="19"/>
      <c r="D25" s="20" t="s">
        <v>30</v>
      </c>
      <c r="E25" s="21">
        <f>+E24</f>
        <v>630000</v>
      </c>
      <c r="F25" s="22">
        <f>+F24</f>
        <v>628320</v>
      </c>
      <c r="G25" s="22">
        <f t="shared" si="0"/>
        <v>1680</v>
      </c>
      <c r="H25" s="22"/>
    </row>
    <row r="26" spans="2:8" ht="14.25">
      <c r="B26" s="19"/>
      <c r="C26" s="26" t="s">
        <v>31</v>
      </c>
      <c r="D26" s="24"/>
      <c r="E26" s="21">
        <f xml:space="preserve"> +E23 - E25</f>
        <v>-230000</v>
      </c>
      <c r="F26" s="25">
        <f xml:space="preserve"> +F23 - F25</f>
        <v>-228320</v>
      </c>
      <c r="G26" s="25">
        <f t="shared" si="0"/>
        <v>-1680</v>
      </c>
      <c r="H26" s="25"/>
    </row>
    <row r="27" spans="2:8" ht="30">
      <c r="B27" s="10" t="s">
        <v>32</v>
      </c>
      <c r="C27" s="27" t="s">
        <v>10</v>
      </c>
      <c r="D27" s="20" t="s">
        <v>33</v>
      </c>
      <c r="E27" s="21">
        <f>0</f>
        <v>0</v>
      </c>
      <c r="F27" s="22">
        <f>0</f>
        <v>0</v>
      </c>
      <c r="G27" s="22">
        <f t="shared" si="0"/>
        <v>0</v>
      </c>
      <c r="H27" s="22"/>
    </row>
    <row r="28" spans="2:8" ht="14.25">
      <c r="B28" s="14"/>
      <c r="C28" s="10" t="s">
        <v>19</v>
      </c>
      <c r="D28" s="15" t="s">
        <v>34</v>
      </c>
      <c r="E28" s="21">
        <v>325000</v>
      </c>
      <c r="F28" s="17">
        <v>259190</v>
      </c>
      <c r="G28" s="17">
        <f t="shared" si="0"/>
        <v>65810</v>
      </c>
      <c r="H28" s="17"/>
    </row>
    <row r="29" spans="2:8" ht="14.25">
      <c r="B29" s="14"/>
      <c r="C29" s="19"/>
      <c r="D29" s="28" t="s">
        <v>35</v>
      </c>
      <c r="E29" s="21">
        <f>+E28</f>
        <v>325000</v>
      </c>
      <c r="F29" s="29">
        <f>+F28</f>
        <v>259190</v>
      </c>
      <c r="G29" s="29">
        <f t="shared" si="0"/>
        <v>65810</v>
      </c>
      <c r="H29" s="29"/>
    </row>
    <row r="30" spans="2:8" ht="14.25">
      <c r="B30" s="19"/>
      <c r="C30" s="26" t="s">
        <v>36</v>
      </c>
      <c r="D30" s="24"/>
      <c r="E30" s="21">
        <f xml:space="preserve"> +E27 - E29</f>
        <v>-325000</v>
      </c>
      <c r="F30" s="25">
        <f xml:space="preserve"> +F27 - F29</f>
        <v>-259190</v>
      </c>
      <c r="G30" s="25">
        <f t="shared" si="0"/>
        <v>-65810</v>
      </c>
      <c r="H30" s="25"/>
    </row>
    <row r="31" spans="2:8" ht="14.25">
      <c r="B31" s="30" t="s">
        <v>37</v>
      </c>
      <c r="C31" s="31"/>
      <c r="D31" s="32"/>
      <c r="E31" s="12">
        <v>2000000</v>
      </c>
      <c r="F31" s="33"/>
      <c r="G31" s="33">
        <f>E31 + E32</f>
        <v>2000000</v>
      </c>
      <c r="H31" s="33"/>
    </row>
    <row r="32" spans="2:8" ht="14.25">
      <c r="B32" s="34"/>
      <c r="C32" s="35"/>
      <c r="D32" s="36"/>
      <c r="E32" s="18"/>
      <c r="F32" s="37"/>
      <c r="G32" s="37"/>
      <c r="H32" s="37"/>
    </row>
    <row r="33" spans="2:8" ht="14.25">
      <c r="B33" s="26" t="s">
        <v>38</v>
      </c>
      <c r="C33" s="23"/>
      <c r="D33" s="24"/>
      <c r="E33" s="21">
        <f xml:space="preserve"> +E21 +E26 +E30 - (E31 + E32)</f>
        <v>1031000</v>
      </c>
      <c r="F33" s="25">
        <f xml:space="preserve"> +F21 +F26 +F30 - (F31 + F32)</f>
        <v>13580658</v>
      </c>
      <c r="G33" s="25">
        <f t="shared" si="0"/>
        <v>-12549658</v>
      </c>
      <c r="H33" s="25"/>
    </row>
    <row r="34" spans="2:8" ht="14.25">
      <c r="B34" s="26" t="s">
        <v>39</v>
      </c>
      <c r="C34" s="23"/>
      <c r="D34" s="24"/>
      <c r="E34" s="21">
        <v>77564646</v>
      </c>
      <c r="F34" s="25">
        <v>77565404</v>
      </c>
      <c r="G34" s="25">
        <f t="shared" si="0"/>
        <v>-758</v>
      </c>
      <c r="H34" s="25"/>
    </row>
    <row r="35" spans="2:8" ht="14.25">
      <c r="B35" s="26" t="s">
        <v>40</v>
      </c>
      <c r="C35" s="23"/>
      <c r="D35" s="24"/>
      <c r="E35" s="21">
        <f xml:space="preserve"> +E33 +E34</f>
        <v>78595646</v>
      </c>
      <c r="F35" s="25">
        <f xml:space="preserve"> +F33 +F34</f>
        <v>91146062</v>
      </c>
      <c r="G35" s="25">
        <f t="shared" si="0"/>
        <v>-12550416</v>
      </c>
      <c r="H35" s="25"/>
    </row>
  </sheetData>
  <mergeCells count="11">
    <mergeCell ref="B22:B26"/>
    <mergeCell ref="C22:C23"/>
    <mergeCell ref="C24:C25"/>
    <mergeCell ref="B27:B30"/>
    <mergeCell ref="C28:C29"/>
    <mergeCell ref="B3:H3"/>
    <mergeCell ref="B5:H5"/>
    <mergeCell ref="B7:D7"/>
    <mergeCell ref="B8:B21"/>
    <mergeCell ref="C8:C15"/>
    <mergeCell ref="C16:C20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m.watanabe</dc:creator>
  <cp:lastModifiedBy>m.watanabe</cp:lastModifiedBy>
  <dcterms:created xsi:type="dcterms:W3CDTF">2017-06-21T00:22:23Z</dcterms:created>
  <dcterms:modified xsi:type="dcterms:W3CDTF">2017-06-21T00:22:23Z</dcterms:modified>
</cp:coreProperties>
</file>